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911"/>
  </bookViews>
  <sheets>
    <sheet name="두줄3단바형(독립형)" sheetId="1" r:id="rId1"/>
    <sheet name="두줄3단바형(연결형)" sheetId="15" r:id="rId2"/>
    <sheet name="무단금지바A형(독립형)" sheetId="16" r:id="rId3"/>
    <sheet name="무단금지바A형(연결형)" sheetId="17" r:id="rId4"/>
    <sheet name="무단금지바B형(독립형)" sheetId="18" r:id="rId5"/>
    <sheet name="무단금지바B형(연결형)" sheetId="19" r:id="rId6"/>
    <sheet name="무지바형(독립형)" sheetId="20" r:id="rId7"/>
    <sheet name="무지바형(연결형)" sheetId="21" r:id="rId8"/>
    <sheet name="휀스형(독립형)" sheetId="22" r:id="rId9"/>
    <sheet name="휀스형(연결형)" sheetId="23" r:id="rId10"/>
    <sheet name="물가시세표" sheetId="9" r:id="rId11"/>
  </sheets>
  <definedNames>
    <definedName name="_xlnm.Print_Area" localSheetId="10">물가시세표!$A$1:$E$19</definedName>
  </definedNames>
  <calcPr calcId="144525"/>
</workbook>
</file>

<file path=xl/calcChain.xml><?xml version="1.0" encoding="utf-8"?>
<calcChain xmlns="http://schemas.openxmlformats.org/spreadsheetml/2006/main">
  <c r="C7" i="23" l="1"/>
  <c r="C7" i="22"/>
  <c r="C7" i="21"/>
  <c r="C7" i="20"/>
  <c r="C7" i="19"/>
  <c r="C7" i="18"/>
  <c r="C7" i="17"/>
  <c r="C7" i="16"/>
  <c r="C7" i="15"/>
  <c r="C7" i="1"/>
  <c r="E7" i="23"/>
  <c r="F7" i="23" s="1"/>
  <c r="B7" i="23"/>
  <c r="A7" i="23"/>
  <c r="A2" i="23"/>
  <c r="E7" i="22"/>
  <c r="B7" i="22"/>
  <c r="A7" i="22"/>
  <c r="A2" i="22"/>
  <c r="E7" i="21"/>
  <c r="F7" i="21" s="1"/>
  <c r="B7" i="21"/>
  <c r="A7" i="21"/>
  <c r="A2" i="21"/>
  <c r="E7" i="20"/>
  <c r="F7" i="20" s="1"/>
  <c r="K7" i="20" s="1"/>
  <c r="K11" i="20" s="1"/>
  <c r="B7" i="20"/>
  <c r="A7" i="20"/>
  <c r="A2" i="20"/>
  <c r="E15" i="15"/>
  <c r="E15" i="1"/>
  <c r="G22" i="23"/>
  <c r="H22" i="23" s="1"/>
  <c r="K20" i="23"/>
  <c r="F20" i="23"/>
  <c r="E21" i="23" s="1"/>
  <c r="F21" i="23" s="1"/>
  <c r="K21" i="23" s="1"/>
  <c r="J19" i="23"/>
  <c r="J25" i="23" s="1"/>
  <c r="J17" i="23"/>
  <c r="K16" i="23"/>
  <c r="L14" i="23"/>
  <c r="G14" i="23"/>
  <c r="H14" i="23" s="1"/>
  <c r="K14" i="23" s="1"/>
  <c r="L13" i="23"/>
  <c r="G13" i="23"/>
  <c r="H13" i="23" s="1"/>
  <c r="J11" i="23"/>
  <c r="J27" i="23" s="1"/>
  <c r="H11" i="23"/>
  <c r="K10" i="23"/>
  <c r="K9" i="23"/>
  <c r="K8" i="23"/>
  <c r="L7" i="23"/>
  <c r="H22" i="22"/>
  <c r="H25" i="22" s="1"/>
  <c r="G22" i="22"/>
  <c r="E21" i="22"/>
  <c r="F21" i="22" s="1"/>
  <c r="K21" i="22" s="1"/>
  <c r="K20" i="22"/>
  <c r="F20" i="22"/>
  <c r="J19" i="22"/>
  <c r="J25" i="22" s="1"/>
  <c r="J17" i="22"/>
  <c r="K16" i="22"/>
  <c r="L14" i="22"/>
  <c r="G14" i="22"/>
  <c r="H14" i="22" s="1"/>
  <c r="K14" i="22" s="1"/>
  <c r="L13" i="22"/>
  <c r="G13" i="22"/>
  <c r="H13" i="22" s="1"/>
  <c r="J11" i="22"/>
  <c r="H11" i="22"/>
  <c r="K10" i="22"/>
  <c r="K9" i="22"/>
  <c r="K8" i="22"/>
  <c r="L7" i="22"/>
  <c r="F7" i="22"/>
  <c r="J25" i="21"/>
  <c r="J27" i="21" s="1"/>
  <c r="G22" i="21"/>
  <c r="H22" i="21" s="1"/>
  <c r="K20" i="21"/>
  <c r="F20" i="21"/>
  <c r="E21" i="21" s="1"/>
  <c r="F21" i="21" s="1"/>
  <c r="K21" i="21" s="1"/>
  <c r="J19" i="21"/>
  <c r="K19" i="21" s="1"/>
  <c r="J17" i="21"/>
  <c r="K16" i="21"/>
  <c r="L14" i="21"/>
  <c r="G14" i="21"/>
  <c r="H14" i="21" s="1"/>
  <c r="K14" i="21" s="1"/>
  <c r="L13" i="21"/>
  <c r="G13" i="21"/>
  <c r="H13" i="21" s="1"/>
  <c r="J11" i="21"/>
  <c r="H11" i="21"/>
  <c r="K10" i="21"/>
  <c r="K9" i="21"/>
  <c r="K8" i="21"/>
  <c r="L7" i="21"/>
  <c r="H25" i="20"/>
  <c r="H22" i="20"/>
  <c r="K22" i="20" s="1"/>
  <c r="G22" i="20"/>
  <c r="F20" i="20"/>
  <c r="K20" i="20" s="1"/>
  <c r="J19" i="20"/>
  <c r="J25" i="20" s="1"/>
  <c r="J17" i="20"/>
  <c r="K16" i="20"/>
  <c r="L14" i="20"/>
  <c r="G14" i="20"/>
  <c r="H14" i="20" s="1"/>
  <c r="K14" i="20" s="1"/>
  <c r="L13" i="20"/>
  <c r="G13" i="20"/>
  <c r="H13" i="20" s="1"/>
  <c r="J11" i="20"/>
  <c r="H11" i="20"/>
  <c r="K10" i="20"/>
  <c r="K9" i="20"/>
  <c r="K8" i="20"/>
  <c r="L7" i="20"/>
  <c r="K13" i="23" l="1"/>
  <c r="H17" i="23"/>
  <c r="E23" i="23" s="1"/>
  <c r="F23" i="23" s="1"/>
  <c r="K23" i="23" s="1"/>
  <c r="F11" i="23"/>
  <c r="K7" i="23"/>
  <c r="K11" i="23" s="1"/>
  <c r="H25" i="23"/>
  <c r="K22" i="23"/>
  <c r="K19" i="23"/>
  <c r="K13" i="22"/>
  <c r="H17" i="22"/>
  <c r="E23" i="22" s="1"/>
  <c r="F23" i="22" s="1"/>
  <c r="K23" i="22" s="1"/>
  <c r="K7" i="22"/>
  <c r="K11" i="22" s="1"/>
  <c r="F11" i="22"/>
  <c r="J27" i="22"/>
  <c r="K19" i="22"/>
  <c r="K22" i="22"/>
  <c r="F11" i="21"/>
  <c r="K7" i="21"/>
  <c r="K11" i="21" s="1"/>
  <c r="H25" i="21"/>
  <c r="K22" i="21"/>
  <c r="K13" i="21"/>
  <c r="H17" i="21"/>
  <c r="E23" i="21" s="1"/>
  <c r="F23" i="21" s="1"/>
  <c r="K23" i="21" s="1"/>
  <c r="H17" i="20"/>
  <c r="K13" i="20"/>
  <c r="J27" i="20"/>
  <c r="F11" i="20"/>
  <c r="E21" i="20"/>
  <c r="F21" i="20" s="1"/>
  <c r="K21" i="20" s="1"/>
  <c r="K19" i="20"/>
  <c r="F25" i="23" l="1"/>
  <c r="K25" i="23" s="1"/>
  <c r="H27" i="23"/>
  <c r="E15" i="23"/>
  <c r="F15" i="23" s="1"/>
  <c r="F25" i="22"/>
  <c r="K25" i="22" s="1"/>
  <c r="H27" i="22"/>
  <c r="E15" i="22"/>
  <c r="F15" i="22" s="1"/>
  <c r="H27" i="21"/>
  <c r="E15" i="21"/>
  <c r="F15" i="21" s="1"/>
  <c r="F25" i="21"/>
  <c r="K25" i="21" s="1"/>
  <c r="H27" i="20"/>
  <c r="E23" i="20"/>
  <c r="F23" i="20" s="1"/>
  <c r="E15" i="20"/>
  <c r="F15" i="20" s="1"/>
  <c r="F17" i="23" l="1"/>
  <c r="F27" i="23" s="1"/>
  <c r="K27" i="23" s="1"/>
  <c r="K15" i="23"/>
  <c r="K17" i="23" s="1"/>
  <c r="K15" i="22"/>
  <c r="K17" i="22" s="1"/>
  <c r="F17" i="22"/>
  <c r="F27" i="22" s="1"/>
  <c r="K27" i="22" s="1"/>
  <c r="F17" i="21"/>
  <c r="F27" i="21" s="1"/>
  <c r="K27" i="21" s="1"/>
  <c r="K15" i="21"/>
  <c r="K17" i="21" s="1"/>
  <c r="F17" i="20"/>
  <c r="K15" i="20"/>
  <c r="K17" i="20" s="1"/>
  <c r="K23" i="20"/>
  <c r="F25" i="20"/>
  <c r="K25" i="20" s="1"/>
  <c r="F27" i="20" l="1"/>
  <c r="K27" i="20" s="1"/>
  <c r="E7" i="1" l="1"/>
  <c r="G22" i="19" l="1"/>
  <c r="H22" i="19" s="1"/>
  <c r="H25" i="19" s="1"/>
  <c r="G22" i="18"/>
  <c r="H22" i="18" s="1"/>
  <c r="H25" i="18" s="1"/>
  <c r="G22" i="17"/>
  <c r="H22" i="17" s="1"/>
  <c r="H25" i="17" s="1"/>
  <c r="G22" i="16"/>
  <c r="H22" i="16" s="1"/>
  <c r="H25" i="16" s="1"/>
  <c r="G22" i="15"/>
  <c r="H22" i="15" s="1"/>
  <c r="G22" i="1"/>
  <c r="H22" i="1" s="1"/>
  <c r="K22" i="1" s="1"/>
  <c r="E7" i="19"/>
  <c r="F7" i="19" s="1"/>
  <c r="B7" i="19"/>
  <c r="A7" i="19"/>
  <c r="A2" i="19"/>
  <c r="E21" i="19"/>
  <c r="F21" i="19" s="1"/>
  <c r="K20" i="19"/>
  <c r="F20" i="19"/>
  <c r="J19" i="19"/>
  <c r="J25" i="19" s="1"/>
  <c r="J17" i="19"/>
  <c r="K16" i="19"/>
  <c r="L14" i="19"/>
  <c r="G14" i="19"/>
  <c r="H14" i="19" s="1"/>
  <c r="K14" i="19" s="1"/>
  <c r="L13" i="19"/>
  <c r="G13" i="19"/>
  <c r="H13" i="19" s="1"/>
  <c r="J11" i="19"/>
  <c r="H11" i="19"/>
  <c r="K10" i="19"/>
  <c r="K9" i="19"/>
  <c r="K8" i="19"/>
  <c r="L7" i="19"/>
  <c r="E7" i="18"/>
  <c r="F7" i="18" s="1"/>
  <c r="B7" i="18"/>
  <c r="A7" i="18"/>
  <c r="A2" i="18"/>
  <c r="E21" i="18"/>
  <c r="F21" i="18" s="1"/>
  <c r="K20" i="18"/>
  <c r="F20" i="18"/>
  <c r="J19" i="18"/>
  <c r="J25" i="18" s="1"/>
  <c r="J17" i="18"/>
  <c r="K16" i="18"/>
  <c r="L14" i="18"/>
  <c r="G14" i="18"/>
  <c r="H14" i="18" s="1"/>
  <c r="K14" i="18" s="1"/>
  <c r="L13" i="18"/>
  <c r="G13" i="18"/>
  <c r="H13" i="18" s="1"/>
  <c r="J11" i="18"/>
  <c r="H11" i="18"/>
  <c r="K10" i="18"/>
  <c r="K9" i="18"/>
  <c r="K8" i="18"/>
  <c r="L7" i="18"/>
  <c r="E7" i="17"/>
  <c r="F7" i="17" s="1"/>
  <c r="B7" i="17"/>
  <c r="A7" i="17"/>
  <c r="A2" i="17"/>
  <c r="E21" i="17"/>
  <c r="F21" i="17" s="1"/>
  <c r="K20" i="17"/>
  <c r="F20" i="17"/>
  <c r="J19" i="17"/>
  <c r="J25" i="17" s="1"/>
  <c r="J17" i="17"/>
  <c r="K16" i="17"/>
  <c r="L14" i="17"/>
  <c r="G14" i="17"/>
  <c r="H14" i="17" s="1"/>
  <c r="K14" i="17" s="1"/>
  <c r="L13" i="17"/>
  <c r="G13" i="17"/>
  <c r="H13" i="17" s="1"/>
  <c r="J11" i="17"/>
  <c r="H11" i="17"/>
  <c r="K10" i="17"/>
  <c r="K9" i="17"/>
  <c r="K8" i="17"/>
  <c r="L7" i="17"/>
  <c r="E7" i="16"/>
  <c r="F7" i="16" s="1"/>
  <c r="F11" i="16" s="1"/>
  <c r="E15" i="16" s="1"/>
  <c r="F15" i="16" s="1"/>
  <c r="K15" i="16" s="1"/>
  <c r="B7" i="16"/>
  <c r="A7" i="16"/>
  <c r="A2" i="16"/>
  <c r="K20" i="16"/>
  <c r="F20" i="16"/>
  <c r="K19" i="16"/>
  <c r="J19" i="16"/>
  <c r="J25" i="16" s="1"/>
  <c r="J17" i="16"/>
  <c r="K16" i="16"/>
  <c r="L14" i="16"/>
  <c r="G14" i="16"/>
  <c r="H14" i="16" s="1"/>
  <c r="K14" i="16" s="1"/>
  <c r="L13" i="16"/>
  <c r="G13" i="16"/>
  <c r="H13" i="16" s="1"/>
  <c r="J11" i="16"/>
  <c r="H11" i="16"/>
  <c r="K10" i="16"/>
  <c r="K9" i="16"/>
  <c r="K8" i="16"/>
  <c r="L7" i="16"/>
  <c r="E7" i="15"/>
  <c r="F7" i="15" s="1"/>
  <c r="B7" i="15"/>
  <c r="A7" i="15"/>
  <c r="A2" i="15"/>
  <c r="J25" i="15"/>
  <c r="F20" i="15"/>
  <c r="K20" i="15" s="1"/>
  <c r="J19" i="15"/>
  <c r="K19" i="15" s="1"/>
  <c r="J17" i="15"/>
  <c r="J27" i="15" s="1"/>
  <c r="K16" i="15"/>
  <c r="F15" i="15"/>
  <c r="F17" i="15" s="1"/>
  <c r="L14" i="15"/>
  <c r="G14" i="15"/>
  <c r="H14" i="15" s="1"/>
  <c r="K14" i="15" s="1"/>
  <c r="L13" i="15"/>
  <c r="G13" i="15"/>
  <c r="H13" i="15" s="1"/>
  <c r="K13" i="15" s="1"/>
  <c r="J11" i="15"/>
  <c r="H11" i="15"/>
  <c r="K10" i="15"/>
  <c r="K9" i="15"/>
  <c r="K8" i="15"/>
  <c r="L7" i="15"/>
  <c r="J25" i="1"/>
  <c r="E21" i="1"/>
  <c r="F21" i="1" s="1"/>
  <c r="F15" i="1"/>
  <c r="F20" i="1"/>
  <c r="J19" i="1"/>
  <c r="K15" i="15" l="1"/>
  <c r="K17" i="15" s="1"/>
  <c r="K22" i="18"/>
  <c r="H25" i="15"/>
  <c r="K22" i="15"/>
  <c r="H25" i="1"/>
  <c r="J27" i="19"/>
  <c r="K13" i="19"/>
  <c r="H17" i="19"/>
  <c r="E23" i="19" s="1"/>
  <c r="F23" i="19" s="1"/>
  <c r="K23" i="19" s="1"/>
  <c r="F11" i="19"/>
  <c r="K7" i="19"/>
  <c r="K11" i="19" s="1"/>
  <c r="K21" i="19"/>
  <c r="K22" i="19"/>
  <c r="K19" i="19"/>
  <c r="K7" i="18"/>
  <c r="K11" i="18" s="1"/>
  <c r="F11" i="18"/>
  <c r="K21" i="18"/>
  <c r="J27" i="18"/>
  <c r="K13" i="18"/>
  <c r="H17" i="18"/>
  <c r="E23" i="18" s="1"/>
  <c r="F23" i="18" s="1"/>
  <c r="K23" i="18" s="1"/>
  <c r="K19" i="18"/>
  <c r="K13" i="17"/>
  <c r="H17" i="17"/>
  <c r="E23" i="17" s="1"/>
  <c r="F23" i="17" s="1"/>
  <c r="K23" i="17" s="1"/>
  <c r="F11" i="17"/>
  <c r="K7" i="17"/>
  <c r="K11" i="17" s="1"/>
  <c r="K21" i="17"/>
  <c r="J27" i="17"/>
  <c r="K22" i="17"/>
  <c r="K19" i="17"/>
  <c r="H17" i="16"/>
  <c r="K13" i="16"/>
  <c r="K17" i="16" s="1"/>
  <c r="J27" i="16"/>
  <c r="K7" i="16"/>
  <c r="K11" i="16" s="1"/>
  <c r="F17" i="16"/>
  <c r="E21" i="16"/>
  <c r="F21" i="16" s="1"/>
  <c r="K21" i="16" s="1"/>
  <c r="K22" i="16"/>
  <c r="F11" i="15"/>
  <c r="K7" i="15"/>
  <c r="K11" i="15" s="1"/>
  <c r="E21" i="15"/>
  <c r="F21" i="15" s="1"/>
  <c r="K21" i="15" s="1"/>
  <c r="H17" i="15"/>
  <c r="E23" i="15" s="1"/>
  <c r="F23" i="15" s="1"/>
  <c r="K23" i="15" s="1"/>
  <c r="F25" i="19" l="1"/>
  <c r="K25" i="19" s="1"/>
  <c r="H27" i="17"/>
  <c r="H27" i="19"/>
  <c r="F25" i="17"/>
  <c r="K25" i="17" s="1"/>
  <c r="F25" i="15"/>
  <c r="F27" i="15" s="1"/>
  <c r="H27" i="18"/>
  <c r="H27" i="15"/>
  <c r="E15" i="19"/>
  <c r="F15" i="19" s="1"/>
  <c r="F25" i="18"/>
  <c r="K25" i="18" s="1"/>
  <c r="E15" i="18"/>
  <c r="F15" i="18" s="1"/>
  <c r="E15" i="17"/>
  <c r="F15" i="17" s="1"/>
  <c r="H27" i="16"/>
  <c r="E23" i="16"/>
  <c r="F23" i="16" s="1"/>
  <c r="K27" i="15" l="1"/>
  <c r="K25" i="15"/>
  <c r="K15" i="19"/>
  <c r="K17" i="19" s="1"/>
  <c r="F17" i="19"/>
  <c r="F27" i="19" s="1"/>
  <c r="K27" i="19" s="1"/>
  <c r="F17" i="18"/>
  <c r="F27" i="18" s="1"/>
  <c r="K27" i="18" s="1"/>
  <c r="K15" i="18"/>
  <c r="K17" i="18" s="1"/>
  <c r="K15" i="17"/>
  <c r="K17" i="17" s="1"/>
  <c r="F17" i="17"/>
  <c r="F27" i="17" s="1"/>
  <c r="K27" i="17" s="1"/>
  <c r="K23" i="16"/>
  <c r="F25" i="16"/>
  <c r="F27" i="16" s="1"/>
  <c r="K25" i="16" l="1"/>
  <c r="K27" i="16"/>
  <c r="A7" i="1"/>
  <c r="A2" i="1"/>
  <c r="B7" i="1" l="1"/>
  <c r="L14" i="1" l="1"/>
  <c r="L13" i="1"/>
  <c r="L7" i="1" l="1"/>
  <c r="G14" i="1" l="1"/>
  <c r="G13" i="1"/>
  <c r="F7" i="1" l="1"/>
  <c r="K7" i="1" s="1"/>
  <c r="K11" i="1" s="1"/>
  <c r="K21" i="1" l="1"/>
  <c r="K20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E23" i="1" s="1"/>
  <c r="F23" i="1" s="1"/>
  <c r="J27" i="1"/>
  <c r="F25" i="1" l="1"/>
  <c r="K23" i="1"/>
  <c r="H27" i="1"/>
  <c r="F27" i="1" l="1"/>
  <c r="K27" i="1" s="1"/>
  <c r="K25" i="1"/>
  <c r="K19" i="1"/>
</calcChain>
</file>

<file path=xl/sharedStrings.xml><?xml version="1.0" encoding="utf-8"?>
<sst xmlns="http://schemas.openxmlformats.org/spreadsheetml/2006/main" count="559" uniqueCount="73">
  <si>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</si>
  <si>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</si>
  <si>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</si>
  <si>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</si>
  <si>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</si>
  <si>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</si>
  <si>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</si>
  <si>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</si>
  <si>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</si>
  <si>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</si>
  <si>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보통인부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</si>
  <si>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</si>
  <si>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</si>
  <si>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</si>
  <si>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</si>
  <si>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특별인부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</si>
  <si>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</si>
  <si>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</si>
  <si>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</si>
  <si>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</si>
  <si>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</si>
  <si>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</si>
  <si>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</si>
  <si>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</si>
  <si>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</si>
  <si>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</si>
  <si>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</si>
  <si>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</si>
  <si>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</si>
  <si>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대한건설협회 2020년 상반기 시중노임단가</t>
    <phoneticPr fontId="1" type="noConversion"/>
  </si>
  <si>
    <t>2020년 물가시세표</t>
    <phoneticPr fontId="1" type="noConversion"/>
  </si>
  <si>
    <t>2020년 시중노임단가</t>
    <phoneticPr fontId="1" type="noConversion"/>
  </si>
  <si>
    <t>일반기계운전사</t>
    <phoneticPr fontId="1" type="noConversion"/>
  </si>
  <si>
    <t>인</t>
    <phoneticPr fontId="1" type="noConversion"/>
  </si>
  <si>
    <t>잡자재비</t>
    <phoneticPr fontId="1" type="noConversion"/>
  </si>
  <si>
    <t>주재료비의</t>
    <phoneticPr fontId="1" type="noConversion"/>
  </si>
  <si>
    <t>%</t>
    <phoneticPr fontId="1" type="noConversion"/>
  </si>
  <si>
    <t>발전기</t>
    <phoneticPr fontId="1" type="noConversion"/>
  </si>
  <si>
    <t>50KW</t>
    <phoneticPr fontId="1" type="noConversion"/>
  </si>
  <si>
    <t>대</t>
    <phoneticPr fontId="1" type="noConversion"/>
  </si>
  <si>
    <t>L</t>
    <phoneticPr fontId="1" type="noConversion"/>
  </si>
  <si>
    <t>-경유</t>
    <phoneticPr fontId="1" type="noConversion"/>
  </si>
  <si>
    <t>-잡재료비</t>
    <phoneticPr fontId="1" type="noConversion"/>
  </si>
  <si>
    <t>-일반기계운전사</t>
    <phoneticPr fontId="1" type="noConversion"/>
  </si>
  <si>
    <t>인</t>
    <phoneticPr fontId="1" type="noConversion"/>
  </si>
  <si>
    <t>공구손료</t>
    <phoneticPr fontId="1" type="noConversion"/>
  </si>
  <si>
    <t>인건비의</t>
    <phoneticPr fontId="1" type="noConversion"/>
  </si>
  <si>
    <t>주연료비의</t>
    <phoneticPr fontId="1" type="noConversion"/>
  </si>
  <si>
    <t>종합적산정보 2020년 p.704</t>
    <phoneticPr fontId="1" type="noConversion"/>
  </si>
  <si>
    <t>종합적산정보 2020년 p.4</t>
    <phoneticPr fontId="1" type="noConversion"/>
  </si>
  <si>
    <t>차선분리대/두줄3단바형(독립형)</t>
    <phoneticPr fontId="1" type="noConversion"/>
  </si>
  <si>
    <t>차선분리대/두줄3단바형(연결형)</t>
    <phoneticPr fontId="1" type="noConversion"/>
  </si>
  <si>
    <t>차선분리대/무단금지바A형(독립형)</t>
    <phoneticPr fontId="1" type="noConversion"/>
  </si>
  <si>
    <t>차선분리대/무지바형(독립형)</t>
    <phoneticPr fontId="1" type="noConversion"/>
  </si>
  <si>
    <t>차선분리대/무단금지바B형(연결형)</t>
    <phoneticPr fontId="1" type="noConversion"/>
  </si>
  <si>
    <t>차선분리대/무지바형(연결형)</t>
    <phoneticPr fontId="1" type="noConversion"/>
  </si>
  <si>
    <t>차선분리대/휀스형(독립형)</t>
    <phoneticPr fontId="1" type="noConversion"/>
  </si>
  <si>
    <t>차선분리대/휀스형(연결형)</t>
    <phoneticPr fontId="1" type="noConversion"/>
  </si>
  <si>
    <t>경간</t>
    <phoneticPr fontId="1" type="noConversion"/>
  </si>
  <si>
    <t>물가정보 2020년 1월 261p</t>
    <phoneticPr fontId="1" type="noConversion"/>
  </si>
  <si>
    <t>H1000 x L2000 / 지주2 x 바3(무단1+노랑두줄2)</t>
    <phoneticPr fontId="1" type="noConversion"/>
  </si>
  <si>
    <t>H1000 x L2000 / 지주1 x 바3(무단1+노랑두줄2)</t>
    <phoneticPr fontId="1" type="noConversion"/>
  </si>
  <si>
    <t>H1000 x L2000 / 지주2 x 바3(무단1+무지2)</t>
    <phoneticPr fontId="1" type="noConversion"/>
  </si>
  <si>
    <t>H1000 x L2000 / 지주1 x 바3(무단1+무지2)</t>
    <phoneticPr fontId="1" type="noConversion"/>
  </si>
  <si>
    <t>H1000 x L2000 / 지주2 x 바3(무지3)</t>
    <phoneticPr fontId="1" type="noConversion"/>
  </si>
  <si>
    <t>H1000 x L2000 / 지주2 x 바3(노랑두줄3)</t>
    <phoneticPr fontId="1" type="noConversion"/>
  </si>
  <si>
    <t>H1000 x L2000 / 지주1 x 바3(노랑두줄3)</t>
    <phoneticPr fontId="1" type="noConversion"/>
  </si>
  <si>
    <t>H1000 x L2000 / 지주1 x 바3(무지3)</t>
    <phoneticPr fontId="1" type="noConversion"/>
  </si>
  <si>
    <t>H1000 x L2000 / 지주2 x 휀스</t>
    <phoneticPr fontId="1" type="noConversion"/>
  </si>
  <si>
    <t>H1000 x L2000 / 지주1 x 휀스</t>
    <phoneticPr fontId="1" type="noConversion"/>
  </si>
  <si>
    <t>차선분리대/무단금지바A형(연결형)</t>
    <phoneticPr fontId="1" type="noConversion"/>
  </si>
  <si>
    <t>차선분리대/무단금지바B형(독립형)</t>
    <phoneticPr fontId="1" type="noConversion"/>
  </si>
  <si>
    <t xml:space="preserve">                              (경간 당)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</si>
</sst>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  <numFmt numFmtId="184" formatCode="#,##0.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1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1" xfId="0" quotePrefix="1" applyFont="1" applyFill="1" applyBorder="1">
      <alignment vertical="center"/>
    </xf>
    <xf numFmtId="184" fontId="10" fillId="0" borderId="1" xfId="0" applyNumberFormat="1" applyFont="1" applyBorder="1">
      <alignment vertical="center"/>
    </xf>
    <xf numFmtId="0" fontId="10" fillId="0" borderId="13" xfId="0" quotePrefix="1" applyFont="1" applyFill="1" applyBorder="1">
      <alignment vertical="center"/>
    </xf>
    <xf numFmtId="183" fontId="10" fillId="0" borderId="7" xfId="0" applyNumberFormat="1" applyFont="1" applyBorder="1">
      <alignment vertical="center"/>
    </xf>
    <xf numFmtId="183" fontId="11" fillId="0" borderId="3" xfId="0" applyNumberFormat="1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topLeftCell="A2" zoomScaleNormal="100" zoomScaleSheetLayoutView="100" workbookViewId="0">
      <selection activeCell="O14" sqref="O14"/>
    </sheetView>
  </sheetViews>
  <sheetFormatPr defaultRowHeight="16.5" x14ac:dyDescent="0.3"/>
  <cols>
    <col min="1" max="1" width="25.625" style="1" customWidth="1"/>
    <col min="2" max="2" width="35.625" style="1" customWidth="1"/>
    <col min="3" max="3" width="5.625" style="60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 thickBot="1" x14ac:dyDescent="0.35">
      <c r="A2" s="76" t="str">
        <f>물가시세표!A5</f>
        <v>차선분리대/두줄3단바형(독립형)</v>
      </c>
      <c r="B2" s="76"/>
      <c r="C2" s="52"/>
      <c r="D2" s="7"/>
      <c r="E2" s="9"/>
      <c r="F2" s="9"/>
      <c r="G2" s="9"/>
      <c r="H2" s="9"/>
      <c r="I2" s="9"/>
      <c r="J2" s="9"/>
      <c r="K2" s="9"/>
      <c r="L2" s="53" t="s">
        <v>72</v>
      </c>
    </row>
    <row r="3" spans="1:12" ht="18" customHeight="1" x14ac:dyDescent="0.3">
      <c r="A3" s="69" t="s">
        <v>0</v>
      </c>
      <c r="B3" s="71" t="s">
        <v>1</v>
      </c>
      <c r="C3" s="71" t="s">
        <v>3</v>
      </c>
      <c r="D3" s="71" t="s">
        <v>2</v>
      </c>
      <c r="E3" s="73" t="s">
        <v>16</v>
      </c>
      <c r="F3" s="73"/>
      <c r="G3" s="73"/>
      <c r="H3" s="73"/>
      <c r="I3" s="73"/>
      <c r="J3" s="73"/>
      <c r="K3" s="73"/>
      <c r="L3" s="74" t="s">
        <v>9</v>
      </c>
    </row>
    <row r="4" spans="1:12" ht="18" customHeight="1" x14ac:dyDescent="0.3">
      <c r="A4" s="70"/>
      <c r="B4" s="72"/>
      <c r="C4" s="72"/>
      <c r="D4" s="72"/>
      <c r="E4" s="66" t="s">
        <v>4</v>
      </c>
      <c r="F4" s="66"/>
      <c r="G4" s="66" t="s">
        <v>7</v>
      </c>
      <c r="H4" s="66"/>
      <c r="I4" s="66" t="s">
        <v>8</v>
      </c>
      <c r="J4" s="66"/>
      <c r="K4" s="66" t="s">
        <v>17</v>
      </c>
      <c r="L4" s="75"/>
    </row>
    <row r="5" spans="1:12" ht="18" customHeight="1" x14ac:dyDescent="0.3">
      <c r="A5" s="70"/>
      <c r="B5" s="72"/>
      <c r="C5" s="72"/>
      <c r="D5" s="72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66"/>
      <c r="L5" s="75"/>
    </row>
    <row r="6" spans="1:12" ht="18" customHeight="1" x14ac:dyDescent="0.3">
      <c r="A6" s="17" t="s">
        <v>12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차선분리대/두줄3단바형(독립형)</v>
      </c>
      <c r="B7" s="2" t="str">
        <f>물가시세표!B5</f>
        <v>H1000 x L2000 / 지주2 x 바3(노랑두줄3)</v>
      </c>
      <c r="C7" s="45" t="str">
        <f>물가시세표!C5</f>
        <v>경간</v>
      </c>
      <c r="D7" s="2">
        <v>1</v>
      </c>
      <c r="E7" s="10">
        <f>물가시세표!D5</f>
        <v>304000</v>
      </c>
      <c r="F7" s="10">
        <f>E7*D7</f>
        <v>304000</v>
      </c>
      <c r="G7" s="10"/>
      <c r="H7" s="10"/>
      <c r="I7" s="10"/>
      <c r="J7" s="10"/>
      <c r="K7" s="10">
        <f>F7+J7+H7</f>
        <v>304000</v>
      </c>
      <c r="L7" s="18" t="str">
        <f>물가시세표!E5</f>
        <v>물가정보 2020년 1월 261p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6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18</v>
      </c>
      <c r="B11" s="4"/>
      <c r="C11" s="57"/>
      <c r="D11" s="4"/>
      <c r="E11" s="12"/>
      <c r="F11" s="12">
        <f>F7+F8+F9+F10</f>
        <v>304000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304000</v>
      </c>
      <c r="L11" s="23"/>
    </row>
    <row r="12" spans="1:12" ht="18" customHeight="1" x14ac:dyDescent="0.3">
      <c r="A12" s="24" t="s">
        <v>19</v>
      </c>
      <c r="B12" s="3"/>
      <c r="C12" s="58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15</v>
      </c>
      <c r="B13" s="2"/>
      <c r="C13" s="45" t="s">
        <v>14</v>
      </c>
      <c r="D13" s="2">
        <v>0.04</v>
      </c>
      <c r="E13" s="10"/>
      <c r="F13" s="10"/>
      <c r="G13" s="10">
        <f>물가시세표!D17</f>
        <v>166063</v>
      </c>
      <c r="H13" s="10">
        <f>G13*D13</f>
        <v>6642.52</v>
      </c>
      <c r="I13" s="10"/>
      <c r="J13" s="10"/>
      <c r="K13" s="10">
        <f>F13+H13+J13</f>
        <v>6642.52</v>
      </c>
      <c r="L13" s="46" t="str">
        <f>물가시세표!E17</f>
        <v>대한건설협회 2020년 상반기 시중노임단가</v>
      </c>
    </row>
    <row r="14" spans="1:12" ht="18" customHeight="1" x14ac:dyDescent="0.3">
      <c r="A14" s="19" t="s">
        <v>10</v>
      </c>
      <c r="B14" s="2"/>
      <c r="C14" s="45" t="s">
        <v>14</v>
      </c>
      <c r="D14" s="2">
        <v>0.02</v>
      </c>
      <c r="E14" s="10"/>
      <c r="F14" s="10"/>
      <c r="G14" s="10">
        <f>물가시세표!D18</f>
        <v>138290</v>
      </c>
      <c r="H14" s="10">
        <f>G14*D14</f>
        <v>2765.8</v>
      </c>
      <c r="I14" s="10"/>
      <c r="J14" s="10"/>
      <c r="K14" s="10">
        <f>F14+H14+J14</f>
        <v>2765.8</v>
      </c>
      <c r="L14" s="46" t="str">
        <f>물가시세표!E17</f>
        <v>대한건설협회 2020년 상반기 시중노임단가</v>
      </c>
    </row>
    <row r="15" spans="1:12" ht="18" customHeight="1" x14ac:dyDescent="0.3">
      <c r="A15" s="19" t="s">
        <v>34</v>
      </c>
      <c r="B15" s="2" t="s">
        <v>35</v>
      </c>
      <c r="C15" s="45" t="s">
        <v>36</v>
      </c>
      <c r="D15" s="2">
        <v>3</v>
      </c>
      <c r="E15" s="10">
        <f>F11</f>
        <v>304000</v>
      </c>
      <c r="F15" s="10">
        <f>E15*(0.01*D15)</f>
        <v>9120</v>
      </c>
      <c r="G15" s="10"/>
      <c r="H15" s="10"/>
      <c r="I15" s="10"/>
      <c r="J15" s="10"/>
      <c r="K15" s="10">
        <f>F15+H15+J15</f>
        <v>9120</v>
      </c>
      <c r="L15" s="46"/>
    </row>
    <row r="16" spans="1:12" ht="18" customHeight="1" x14ac:dyDescent="0.3">
      <c r="A16" s="20"/>
      <c r="B16" s="8"/>
      <c r="C16" s="56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18</v>
      </c>
      <c r="B17" s="4"/>
      <c r="C17" s="57"/>
      <c r="D17" s="4"/>
      <c r="E17" s="12"/>
      <c r="F17" s="12">
        <f>F13+F14+F15+F16</f>
        <v>9120</v>
      </c>
      <c r="G17" s="12"/>
      <c r="H17" s="12">
        <f>H13+H14</f>
        <v>9408.32</v>
      </c>
      <c r="I17" s="12"/>
      <c r="J17" s="12">
        <f>J13+J14+J15+J16</f>
        <v>0</v>
      </c>
      <c r="K17" s="12">
        <f>K13+K14+K15+K16</f>
        <v>18528.32</v>
      </c>
      <c r="L17" s="49"/>
    </row>
    <row r="18" spans="1:12" ht="18" customHeight="1" x14ac:dyDescent="0.3">
      <c r="A18" s="24" t="s">
        <v>13</v>
      </c>
      <c r="B18" s="3"/>
      <c r="C18" s="58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37</v>
      </c>
      <c r="B19" s="2" t="s">
        <v>38</v>
      </c>
      <c r="C19" s="45" t="s">
        <v>39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48</v>
      </c>
    </row>
    <row r="20" spans="1:12" ht="18" customHeight="1" x14ac:dyDescent="0.3">
      <c r="A20" s="61" t="s">
        <v>41</v>
      </c>
      <c r="B20" s="2"/>
      <c r="C20" s="45" t="s">
        <v>40</v>
      </c>
      <c r="D20" s="2">
        <v>8.6999999999999993</v>
      </c>
      <c r="E20" s="62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48</v>
      </c>
    </row>
    <row r="21" spans="1:12" ht="18" customHeight="1" x14ac:dyDescent="0.3">
      <c r="A21" s="61" t="s">
        <v>42</v>
      </c>
      <c r="B21" s="2" t="s">
        <v>47</v>
      </c>
      <c r="C21" s="45" t="s">
        <v>36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48</v>
      </c>
    </row>
    <row r="22" spans="1:12" ht="18" customHeight="1" x14ac:dyDescent="0.3">
      <c r="A22" s="63" t="s">
        <v>43</v>
      </c>
      <c r="B22" s="8"/>
      <c r="C22" s="56" t="s">
        <v>44</v>
      </c>
      <c r="D22" s="8">
        <v>0.20830000000000001</v>
      </c>
      <c r="E22" s="11"/>
      <c r="F22" s="11"/>
      <c r="G22" s="11">
        <f>물가시세표!D19</f>
        <v>138956</v>
      </c>
      <c r="H22" s="64">
        <f>G22*D22</f>
        <v>28944.534800000001</v>
      </c>
      <c r="I22" s="11"/>
      <c r="J22" s="11"/>
      <c r="K22" s="11">
        <f>F22+H22+J22</f>
        <v>28944.534800000001</v>
      </c>
      <c r="L22" s="18" t="s">
        <v>48</v>
      </c>
    </row>
    <row r="23" spans="1:12" ht="18" customHeight="1" x14ac:dyDescent="0.3">
      <c r="A23" s="20" t="s">
        <v>45</v>
      </c>
      <c r="B23" s="8" t="s">
        <v>46</v>
      </c>
      <c r="C23" s="56" t="s">
        <v>36</v>
      </c>
      <c r="D23" s="8">
        <v>3</v>
      </c>
      <c r="E23" s="11">
        <f>H17</f>
        <v>9408.32</v>
      </c>
      <c r="F23" s="11">
        <f>E23*(0.01*D23)</f>
        <v>282.24959999999999</v>
      </c>
      <c r="G23" s="11"/>
      <c r="H23" s="11"/>
      <c r="I23" s="11"/>
      <c r="J23" s="11"/>
      <c r="K23" s="11">
        <f>F23+H23+J23</f>
        <v>282.24959999999999</v>
      </c>
      <c r="L23" s="18" t="s">
        <v>49</v>
      </c>
    </row>
    <row r="24" spans="1:12" ht="18" customHeight="1" x14ac:dyDescent="0.3">
      <c r="A24" s="20"/>
      <c r="B24" s="8"/>
      <c r="C24" s="56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18</v>
      </c>
      <c r="B25" s="4"/>
      <c r="C25" s="57"/>
      <c r="D25" s="4"/>
      <c r="E25" s="12"/>
      <c r="F25" s="65">
        <f>F19+F20+F21+F22+F23+F24</f>
        <v>15274.441079999997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48361.687679999995</v>
      </c>
      <c r="L25" s="23"/>
    </row>
    <row r="26" spans="1:12" ht="18" customHeight="1" x14ac:dyDescent="0.3">
      <c r="A26" s="26"/>
      <c r="B26" s="3"/>
      <c r="C26" s="58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11</v>
      </c>
      <c r="B27" s="27"/>
      <c r="C27" s="59"/>
      <c r="D27" s="27"/>
      <c r="E27" s="28"/>
      <c r="F27" s="29">
        <f>F11+F17+F25</f>
        <v>328394.44108000002</v>
      </c>
      <c r="G27" s="29"/>
      <c r="H27" s="29">
        <f>H11+H17+H25</f>
        <v>38352.854800000001</v>
      </c>
      <c r="I27" s="29"/>
      <c r="J27" s="29">
        <f>J11+J17+J25</f>
        <v>4142.7118</v>
      </c>
      <c r="K27" s="29">
        <f>F27+H27+J27</f>
        <v>370890.00767999998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P21" sqref="P21"/>
    </sheetView>
  </sheetViews>
  <sheetFormatPr defaultRowHeight="16.5" x14ac:dyDescent="0.3"/>
  <cols>
    <col min="1" max="1" width="25.625" style="1" customWidth="1"/>
    <col min="2" max="2" width="35.625" style="1" customWidth="1"/>
    <col min="3" max="3" width="5.625" style="60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 thickBot="1" x14ac:dyDescent="0.35">
      <c r="A2" s="76" t="str">
        <f>물가시세표!A14</f>
        <v>차선분리대/휀스형(연결형)</v>
      </c>
      <c r="B2" s="76"/>
      <c r="C2" s="55"/>
      <c r="D2" s="55"/>
      <c r="E2" s="9"/>
      <c r="F2" s="9"/>
      <c r="G2" s="9"/>
      <c r="H2" s="9"/>
      <c r="I2" s="9"/>
      <c r="J2" s="9"/>
      <c r="K2" s="9"/>
      <c r="L2" s="53" t="s">
        <v>72</v>
      </c>
    </row>
    <row r="3" spans="1:12" ht="18" customHeight="1" x14ac:dyDescent="0.3">
      <c r="A3" s="69" t="s">
        <v>0</v>
      </c>
      <c r="B3" s="71" t="s">
        <v>1</v>
      </c>
      <c r="C3" s="71" t="s">
        <v>3</v>
      </c>
      <c r="D3" s="71" t="s">
        <v>2</v>
      </c>
      <c r="E3" s="73" t="s">
        <v>16</v>
      </c>
      <c r="F3" s="73"/>
      <c r="G3" s="73"/>
      <c r="H3" s="73"/>
      <c r="I3" s="73"/>
      <c r="J3" s="73"/>
      <c r="K3" s="73"/>
      <c r="L3" s="74" t="s">
        <v>9</v>
      </c>
    </row>
    <row r="4" spans="1:12" ht="18" customHeight="1" x14ac:dyDescent="0.3">
      <c r="A4" s="70"/>
      <c r="B4" s="72"/>
      <c r="C4" s="72"/>
      <c r="D4" s="72"/>
      <c r="E4" s="66" t="s">
        <v>4</v>
      </c>
      <c r="F4" s="66"/>
      <c r="G4" s="66" t="s">
        <v>7</v>
      </c>
      <c r="H4" s="66"/>
      <c r="I4" s="66" t="s">
        <v>8</v>
      </c>
      <c r="J4" s="66"/>
      <c r="K4" s="66" t="s">
        <v>17</v>
      </c>
      <c r="L4" s="75"/>
    </row>
    <row r="5" spans="1:12" ht="18" customHeight="1" x14ac:dyDescent="0.3">
      <c r="A5" s="70"/>
      <c r="B5" s="72"/>
      <c r="C5" s="72"/>
      <c r="D5" s="72"/>
      <c r="E5" s="54" t="s">
        <v>5</v>
      </c>
      <c r="F5" s="54" t="s">
        <v>6</v>
      </c>
      <c r="G5" s="54" t="s">
        <v>5</v>
      </c>
      <c r="H5" s="54" t="s">
        <v>6</v>
      </c>
      <c r="I5" s="54" t="s">
        <v>5</v>
      </c>
      <c r="J5" s="54" t="s">
        <v>6</v>
      </c>
      <c r="K5" s="66"/>
      <c r="L5" s="75"/>
    </row>
    <row r="6" spans="1:12" ht="18" customHeight="1" x14ac:dyDescent="0.3">
      <c r="A6" s="17" t="s">
        <v>12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물가시세표!A14</f>
        <v>차선분리대/휀스형(연결형)</v>
      </c>
      <c r="B7" s="2" t="str">
        <f>물가시세표!B14</f>
        <v>H1000 x L2000 / 지주1 x 휀스</v>
      </c>
      <c r="C7" s="45" t="str">
        <f>물가시세표!C14</f>
        <v>경간</v>
      </c>
      <c r="D7" s="2">
        <v>1</v>
      </c>
      <c r="E7" s="10">
        <f>물가시세표!D14</f>
        <v>210000</v>
      </c>
      <c r="F7" s="10">
        <f>E7*D7</f>
        <v>210000</v>
      </c>
      <c r="G7" s="10"/>
      <c r="H7" s="10"/>
      <c r="I7" s="10"/>
      <c r="J7" s="10"/>
      <c r="K7" s="10">
        <f>F7+J7+H7</f>
        <v>210000</v>
      </c>
      <c r="L7" s="18" t="str">
        <f>물가시세표!E5</f>
        <v>물가정보 2020년 1월 261p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6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18</v>
      </c>
      <c r="B11" s="4"/>
      <c r="C11" s="57"/>
      <c r="D11" s="4"/>
      <c r="E11" s="12"/>
      <c r="F11" s="12">
        <f>F7+F8+F9+F10</f>
        <v>210000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210000</v>
      </c>
      <c r="L11" s="23"/>
    </row>
    <row r="12" spans="1:12" ht="18" customHeight="1" x14ac:dyDescent="0.3">
      <c r="A12" s="24" t="s">
        <v>19</v>
      </c>
      <c r="B12" s="3"/>
      <c r="C12" s="58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15</v>
      </c>
      <c r="B13" s="2"/>
      <c r="C13" s="45" t="s">
        <v>14</v>
      </c>
      <c r="D13" s="2">
        <v>0.04</v>
      </c>
      <c r="E13" s="10"/>
      <c r="F13" s="10"/>
      <c r="G13" s="10">
        <f>물가시세표!D17</f>
        <v>166063</v>
      </c>
      <c r="H13" s="10">
        <f>G13*D13</f>
        <v>6642.52</v>
      </c>
      <c r="I13" s="10"/>
      <c r="J13" s="10"/>
      <c r="K13" s="10">
        <f>F13+H13+J13</f>
        <v>6642.52</v>
      </c>
      <c r="L13" s="46" t="str">
        <f>물가시세표!E17</f>
        <v>대한건설협회 2020년 상반기 시중노임단가</v>
      </c>
    </row>
    <row r="14" spans="1:12" ht="18" customHeight="1" x14ac:dyDescent="0.3">
      <c r="A14" s="19" t="s">
        <v>10</v>
      </c>
      <c r="B14" s="2"/>
      <c r="C14" s="45" t="s">
        <v>14</v>
      </c>
      <c r="D14" s="2">
        <v>0.02</v>
      </c>
      <c r="E14" s="10"/>
      <c r="F14" s="10"/>
      <c r="G14" s="10">
        <f>물가시세표!D18</f>
        <v>138290</v>
      </c>
      <c r="H14" s="10">
        <f>G14*D14</f>
        <v>2765.8</v>
      </c>
      <c r="I14" s="10"/>
      <c r="J14" s="10"/>
      <c r="K14" s="10">
        <f>F14+H14+J14</f>
        <v>2765.8</v>
      </c>
      <c r="L14" s="46" t="str">
        <f>물가시세표!E17</f>
        <v>대한건설협회 2020년 상반기 시중노임단가</v>
      </c>
    </row>
    <row r="15" spans="1:12" ht="18" customHeight="1" x14ac:dyDescent="0.3">
      <c r="A15" s="19" t="s">
        <v>34</v>
      </c>
      <c r="B15" s="2" t="s">
        <v>35</v>
      </c>
      <c r="C15" s="45" t="s">
        <v>36</v>
      </c>
      <c r="D15" s="2">
        <v>3</v>
      </c>
      <c r="E15" s="10">
        <f>F11</f>
        <v>210000</v>
      </c>
      <c r="F15" s="10">
        <f>E15*(0.01*D15)</f>
        <v>6300</v>
      </c>
      <c r="G15" s="10"/>
      <c r="H15" s="10"/>
      <c r="I15" s="10"/>
      <c r="J15" s="10"/>
      <c r="K15" s="10">
        <f>F15+H15+J15</f>
        <v>6300</v>
      </c>
      <c r="L15" s="46"/>
    </row>
    <row r="16" spans="1:12" ht="18" customHeight="1" x14ac:dyDescent="0.3">
      <c r="A16" s="20"/>
      <c r="B16" s="8"/>
      <c r="C16" s="56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18</v>
      </c>
      <c r="B17" s="4"/>
      <c r="C17" s="57"/>
      <c r="D17" s="4"/>
      <c r="E17" s="12"/>
      <c r="F17" s="12">
        <f>F13+F14+F15+F16</f>
        <v>6300</v>
      </c>
      <c r="G17" s="12"/>
      <c r="H17" s="12">
        <f>H13+H14</f>
        <v>9408.32</v>
      </c>
      <c r="I17" s="12"/>
      <c r="J17" s="12">
        <f>J13+J14+J15+J16</f>
        <v>0</v>
      </c>
      <c r="K17" s="12">
        <f>K13+K14+K15+K16</f>
        <v>15708.32</v>
      </c>
      <c r="L17" s="49"/>
    </row>
    <row r="18" spans="1:12" ht="18" customHeight="1" x14ac:dyDescent="0.3">
      <c r="A18" s="24" t="s">
        <v>13</v>
      </c>
      <c r="B18" s="3"/>
      <c r="C18" s="58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37</v>
      </c>
      <c r="B19" s="2" t="s">
        <v>38</v>
      </c>
      <c r="C19" s="45" t="s">
        <v>39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48</v>
      </c>
    </row>
    <row r="20" spans="1:12" ht="18" customHeight="1" x14ac:dyDescent="0.3">
      <c r="A20" s="61" t="s">
        <v>41</v>
      </c>
      <c r="B20" s="2"/>
      <c r="C20" s="45" t="s">
        <v>40</v>
      </c>
      <c r="D20" s="2">
        <v>8.6999999999999993</v>
      </c>
      <c r="E20" s="62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48</v>
      </c>
    </row>
    <row r="21" spans="1:12" ht="18" customHeight="1" x14ac:dyDescent="0.3">
      <c r="A21" s="61" t="s">
        <v>42</v>
      </c>
      <c r="B21" s="2" t="s">
        <v>47</v>
      </c>
      <c r="C21" s="45" t="s">
        <v>36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48</v>
      </c>
    </row>
    <row r="22" spans="1:12" ht="18" customHeight="1" x14ac:dyDescent="0.3">
      <c r="A22" s="63" t="s">
        <v>43</v>
      </c>
      <c r="B22" s="8"/>
      <c r="C22" s="56" t="s">
        <v>28</v>
      </c>
      <c r="D22" s="8">
        <v>0.20830000000000001</v>
      </c>
      <c r="E22" s="11"/>
      <c r="F22" s="11"/>
      <c r="G22" s="11">
        <f>물가시세표!D19</f>
        <v>138956</v>
      </c>
      <c r="H22" s="64">
        <f>G22*D22</f>
        <v>28944.534800000001</v>
      </c>
      <c r="I22" s="11"/>
      <c r="J22" s="11"/>
      <c r="K22" s="11">
        <f>F22+H22+J22</f>
        <v>28944.534800000001</v>
      </c>
      <c r="L22" s="18" t="s">
        <v>48</v>
      </c>
    </row>
    <row r="23" spans="1:12" ht="18" customHeight="1" x14ac:dyDescent="0.3">
      <c r="A23" s="20" t="s">
        <v>45</v>
      </c>
      <c r="B23" s="8" t="s">
        <v>46</v>
      </c>
      <c r="C23" s="56" t="s">
        <v>36</v>
      </c>
      <c r="D23" s="8">
        <v>3</v>
      </c>
      <c r="E23" s="11">
        <f>H17</f>
        <v>9408.32</v>
      </c>
      <c r="F23" s="11">
        <f>E23*(0.01*D23)</f>
        <v>282.24959999999999</v>
      </c>
      <c r="G23" s="11"/>
      <c r="H23" s="11"/>
      <c r="I23" s="11"/>
      <c r="J23" s="11"/>
      <c r="K23" s="11">
        <f>F23+H23+J23</f>
        <v>282.24959999999999</v>
      </c>
      <c r="L23" s="18" t="s">
        <v>49</v>
      </c>
    </row>
    <row r="24" spans="1:12" ht="18" customHeight="1" x14ac:dyDescent="0.3">
      <c r="A24" s="20"/>
      <c r="B24" s="8"/>
      <c r="C24" s="56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18</v>
      </c>
      <c r="B25" s="4"/>
      <c r="C25" s="57"/>
      <c r="D25" s="4"/>
      <c r="E25" s="12"/>
      <c r="F25" s="65">
        <f>F19+F20+F21+F22+F23+F24</f>
        <v>15274.441079999997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48361.687679999995</v>
      </c>
      <c r="L25" s="23"/>
    </row>
    <row r="26" spans="1:12" ht="18" customHeight="1" x14ac:dyDescent="0.3">
      <c r="A26" s="26"/>
      <c r="B26" s="3"/>
      <c r="C26" s="58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11</v>
      </c>
      <c r="B27" s="27"/>
      <c r="C27" s="59"/>
      <c r="D27" s="27"/>
      <c r="E27" s="28"/>
      <c r="F27" s="29">
        <f>F11+F17+F25</f>
        <v>231574.44107999999</v>
      </c>
      <c r="G27" s="29"/>
      <c r="H27" s="29">
        <f>H11+H17+H25</f>
        <v>38352.854800000001</v>
      </c>
      <c r="I27" s="29"/>
      <c r="J27" s="29">
        <f>J11+J17+J25</f>
        <v>4142.7118</v>
      </c>
      <c r="K27" s="29">
        <f>F27+H27+J27</f>
        <v>274070.00767999998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="115" zoomScaleNormal="115" zoomScaleSheetLayoutView="115" workbookViewId="0">
      <selection activeCell="A14" sqref="A14"/>
    </sheetView>
  </sheetViews>
  <sheetFormatPr defaultRowHeight="16.5" x14ac:dyDescent="0.3"/>
  <cols>
    <col min="1" max="1" width="27.25" customWidth="1"/>
    <col min="2" max="2" width="36.875" customWidth="1"/>
    <col min="3" max="3" width="7.625" style="32" customWidth="1"/>
    <col min="4" max="4" width="23.875" style="31" customWidth="1"/>
    <col min="5" max="5" width="29.25" customWidth="1"/>
  </cols>
  <sheetData>
    <row r="1" spans="1:5" ht="39" customHeight="1" x14ac:dyDescent="0.3">
      <c r="A1" s="77" t="s">
        <v>25</v>
      </c>
      <c r="B1" s="78"/>
      <c r="C1" s="78"/>
      <c r="D1" s="78"/>
      <c r="E1" s="78"/>
    </row>
    <row r="2" spans="1:5" ht="34.5" customHeight="1" x14ac:dyDescent="0.3">
      <c r="A2" s="42" t="s">
        <v>24</v>
      </c>
      <c r="B2" s="43" t="s">
        <v>1</v>
      </c>
      <c r="C2" s="43" t="s">
        <v>23</v>
      </c>
      <c r="D2" s="44" t="s">
        <v>22</v>
      </c>
      <c r="E2" s="43" t="s">
        <v>9</v>
      </c>
    </row>
    <row r="3" spans="1:5" ht="18" customHeight="1" x14ac:dyDescent="0.3">
      <c r="A3" s="79" t="s">
        <v>30</v>
      </c>
      <c r="B3" s="79"/>
      <c r="C3" s="79"/>
      <c r="D3" s="79"/>
      <c r="E3" s="79"/>
    </row>
    <row r="4" spans="1:5" ht="18" customHeight="1" x14ac:dyDescent="0.3">
      <c r="A4" s="38" t="s">
        <v>12</v>
      </c>
      <c r="B4" s="37"/>
      <c r="C4" s="37"/>
      <c r="D4" s="40"/>
      <c r="E4" s="37"/>
    </row>
    <row r="5" spans="1:5" ht="18" customHeight="1" x14ac:dyDescent="0.3">
      <c r="A5" s="2" t="s">
        <v>50</v>
      </c>
      <c r="B5" s="2" t="s">
        <v>65</v>
      </c>
      <c r="C5" s="36" t="s">
        <v>58</v>
      </c>
      <c r="D5" s="41">
        <v>304000</v>
      </c>
      <c r="E5" s="2" t="s">
        <v>59</v>
      </c>
    </row>
    <row r="6" spans="1:5" ht="18" customHeight="1" x14ac:dyDescent="0.3">
      <c r="A6" s="2" t="s">
        <v>51</v>
      </c>
      <c r="B6" s="2" t="s">
        <v>66</v>
      </c>
      <c r="C6" s="45" t="s">
        <v>58</v>
      </c>
      <c r="D6" s="41">
        <v>194000</v>
      </c>
      <c r="E6" s="2" t="s">
        <v>59</v>
      </c>
    </row>
    <row r="7" spans="1:5" ht="18" customHeight="1" x14ac:dyDescent="0.3">
      <c r="A7" s="2" t="s">
        <v>52</v>
      </c>
      <c r="B7" s="2" t="s">
        <v>60</v>
      </c>
      <c r="C7" s="45" t="s">
        <v>58</v>
      </c>
      <c r="D7" s="41">
        <v>308000</v>
      </c>
      <c r="E7" s="2" t="s">
        <v>59</v>
      </c>
    </row>
    <row r="8" spans="1:5" ht="18" customHeight="1" x14ac:dyDescent="0.3">
      <c r="A8" s="2" t="s">
        <v>70</v>
      </c>
      <c r="B8" s="2" t="s">
        <v>61</v>
      </c>
      <c r="C8" s="45" t="s">
        <v>58</v>
      </c>
      <c r="D8" s="41">
        <v>198000</v>
      </c>
      <c r="E8" s="2" t="s">
        <v>59</v>
      </c>
    </row>
    <row r="9" spans="1:5" ht="18" customHeight="1" x14ac:dyDescent="0.3">
      <c r="A9" s="2" t="s">
        <v>71</v>
      </c>
      <c r="B9" s="2" t="s">
        <v>62</v>
      </c>
      <c r="C9" s="45" t="s">
        <v>58</v>
      </c>
      <c r="D9" s="41">
        <v>308000</v>
      </c>
      <c r="E9" s="2" t="s">
        <v>59</v>
      </c>
    </row>
    <row r="10" spans="1:5" ht="18" customHeight="1" x14ac:dyDescent="0.3">
      <c r="A10" s="2" t="s">
        <v>54</v>
      </c>
      <c r="B10" s="2" t="s">
        <v>63</v>
      </c>
      <c r="C10" s="45" t="s">
        <v>58</v>
      </c>
      <c r="D10" s="41">
        <v>198000</v>
      </c>
      <c r="E10" s="2" t="s">
        <v>59</v>
      </c>
    </row>
    <row r="11" spans="1:5" ht="18" customHeight="1" x14ac:dyDescent="0.3">
      <c r="A11" s="2" t="s">
        <v>53</v>
      </c>
      <c r="B11" s="2" t="s">
        <v>64</v>
      </c>
      <c r="C11" s="45" t="s">
        <v>58</v>
      </c>
      <c r="D11" s="41">
        <v>304000</v>
      </c>
      <c r="E11" s="2" t="s">
        <v>59</v>
      </c>
    </row>
    <row r="12" spans="1:5" ht="18" customHeight="1" x14ac:dyDescent="0.3">
      <c r="A12" s="2" t="s">
        <v>55</v>
      </c>
      <c r="B12" s="2" t="s">
        <v>67</v>
      </c>
      <c r="C12" s="45" t="s">
        <v>58</v>
      </c>
      <c r="D12" s="41">
        <v>194000</v>
      </c>
      <c r="E12" s="2" t="s">
        <v>59</v>
      </c>
    </row>
    <row r="13" spans="1:5" ht="18" customHeight="1" x14ac:dyDescent="0.3">
      <c r="A13" s="2" t="s">
        <v>56</v>
      </c>
      <c r="B13" s="2" t="s">
        <v>68</v>
      </c>
      <c r="C13" s="45" t="s">
        <v>58</v>
      </c>
      <c r="D13" s="41">
        <v>320000</v>
      </c>
      <c r="E13" s="2" t="s">
        <v>59</v>
      </c>
    </row>
    <row r="14" spans="1:5" ht="18" customHeight="1" x14ac:dyDescent="0.3">
      <c r="A14" s="2" t="s">
        <v>57</v>
      </c>
      <c r="B14" s="2" t="s">
        <v>69</v>
      </c>
      <c r="C14" s="45" t="s">
        <v>58</v>
      </c>
      <c r="D14" s="41">
        <v>210000</v>
      </c>
      <c r="E14" s="2" t="s">
        <v>59</v>
      </c>
    </row>
    <row r="15" spans="1:5" ht="18" customHeight="1" x14ac:dyDescent="0.3">
      <c r="A15" s="80" t="s">
        <v>31</v>
      </c>
      <c r="B15" s="80"/>
      <c r="C15" s="80"/>
      <c r="D15" s="80"/>
      <c r="E15" s="80"/>
    </row>
    <row r="16" spans="1:5" ht="18" customHeight="1" x14ac:dyDescent="0.3">
      <c r="A16" s="39" t="s">
        <v>21</v>
      </c>
      <c r="B16" s="2"/>
      <c r="C16" s="36"/>
      <c r="D16" s="41"/>
      <c r="E16" s="2"/>
    </row>
    <row r="17" spans="1:5" ht="18" customHeight="1" x14ac:dyDescent="0.3">
      <c r="A17" s="2" t="s">
        <v>26</v>
      </c>
      <c r="B17" s="2"/>
      <c r="C17" s="36" t="s">
        <v>28</v>
      </c>
      <c r="D17" s="41">
        <v>166063</v>
      </c>
      <c r="E17" s="50" t="s">
        <v>29</v>
      </c>
    </row>
    <row r="18" spans="1:5" ht="18" customHeight="1" x14ac:dyDescent="0.3">
      <c r="A18" s="2" t="s">
        <v>27</v>
      </c>
      <c r="B18" s="2"/>
      <c r="C18" s="36" t="s">
        <v>28</v>
      </c>
      <c r="D18" s="41">
        <v>138290</v>
      </c>
      <c r="E18" s="50" t="s">
        <v>29</v>
      </c>
    </row>
    <row r="19" spans="1:5" ht="18" customHeight="1" x14ac:dyDescent="0.3">
      <c r="A19" s="2" t="s">
        <v>32</v>
      </c>
      <c r="B19" s="2"/>
      <c r="C19" s="45" t="s">
        <v>33</v>
      </c>
      <c r="D19" s="41">
        <v>138956</v>
      </c>
      <c r="E19" s="50" t="s">
        <v>29</v>
      </c>
    </row>
    <row r="20" spans="1:5" ht="17.100000000000001" customHeight="1" x14ac:dyDescent="0.3">
      <c r="A20" s="33"/>
      <c r="B20" s="33"/>
      <c r="C20" s="35"/>
      <c r="D20" s="34"/>
      <c r="E20" s="33"/>
    </row>
    <row r="21" spans="1:5" ht="17.100000000000001" customHeight="1" x14ac:dyDescent="0.3">
      <c r="A21" s="33"/>
      <c r="B21" s="33"/>
      <c r="C21" s="35"/>
      <c r="D21" s="34"/>
      <c r="E21" s="33"/>
    </row>
    <row r="22" spans="1:5" ht="17.100000000000001" customHeight="1" x14ac:dyDescent="0.3">
      <c r="A22" s="33"/>
      <c r="B22" s="33"/>
      <c r="C22" s="35"/>
      <c r="D22" s="34"/>
      <c r="E22" s="33"/>
    </row>
    <row r="23" spans="1:5" ht="17.100000000000001" customHeight="1" x14ac:dyDescent="0.3">
      <c r="A23" s="33"/>
      <c r="B23" s="33"/>
      <c r="C23" s="35"/>
      <c r="D23" s="34"/>
      <c r="E23" s="33"/>
    </row>
    <row r="24" spans="1:5" ht="17.100000000000001" customHeight="1" x14ac:dyDescent="0.3">
      <c r="A24" s="33"/>
      <c r="B24" s="33"/>
      <c r="C24" s="35"/>
      <c r="D24" s="34"/>
      <c r="E24" s="33"/>
    </row>
    <row r="25" spans="1:5" ht="17.100000000000001" customHeight="1" x14ac:dyDescent="0.3">
      <c r="A25" s="33"/>
      <c r="B25" s="33"/>
      <c r="C25" s="35"/>
      <c r="D25" s="34"/>
      <c r="E25" s="33"/>
    </row>
    <row r="26" spans="1:5" ht="17.100000000000001" customHeight="1" x14ac:dyDescent="0.3">
      <c r="A26" s="33"/>
      <c r="B26" s="33"/>
      <c r="C26" s="35"/>
      <c r="D26" s="34"/>
      <c r="E26" s="33"/>
    </row>
    <row r="27" spans="1:5" ht="17.100000000000001" customHeight="1" x14ac:dyDescent="0.3">
      <c r="A27" s="33"/>
      <c r="B27" s="33"/>
      <c r="C27" s="35"/>
      <c r="D27" s="34"/>
      <c r="E27" s="33"/>
    </row>
    <row r="28" spans="1:5" ht="17.100000000000001" customHeight="1" x14ac:dyDescent="0.3">
      <c r="A28" s="33"/>
      <c r="B28" s="33"/>
      <c r="C28" s="35"/>
      <c r="D28" s="34"/>
      <c r="E28" s="33"/>
    </row>
    <row r="29" spans="1:5" ht="17.100000000000001" customHeight="1" x14ac:dyDescent="0.3">
      <c r="A29" s="33"/>
      <c r="B29" s="33"/>
      <c r="C29" s="35"/>
      <c r="D29" s="34"/>
      <c r="E29" s="33"/>
    </row>
    <row r="30" spans="1:5" ht="17.100000000000001" customHeight="1" x14ac:dyDescent="0.3">
      <c r="A30" s="33"/>
      <c r="B30" s="33"/>
      <c r="C30" s="35"/>
      <c r="D30" s="34"/>
      <c r="E30" s="33"/>
    </row>
    <row r="31" spans="1:5" ht="17.100000000000001" customHeight="1" x14ac:dyDescent="0.3">
      <c r="A31" s="33"/>
      <c r="B31" s="33"/>
      <c r="C31" s="35"/>
      <c r="D31" s="34"/>
      <c r="E31" s="33"/>
    </row>
    <row r="32" spans="1:5" x14ac:dyDescent="0.3">
      <c r="A32" s="33"/>
      <c r="B32" s="33"/>
      <c r="C32" s="35"/>
      <c r="D32" s="34"/>
      <c r="E32" s="33"/>
    </row>
    <row r="33" spans="1:5" x14ac:dyDescent="0.3">
      <c r="A33" s="33"/>
      <c r="B33" s="33"/>
      <c r="C33" s="35"/>
      <c r="D33" s="34"/>
      <c r="E33" s="33"/>
    </row>
    <row r="34" spans="1:5" x14ac:dyDescent="0.3">
      <c r="A34" s="33"/>
      <c r="B34" s="33"/>
      <c r="C34" s="35"/>
      <c r="D34" s="34"/>
      <c r="E34" s="33"/>
    </row>
  </sheetData>
  <mergeCells count="3">
    <mergeCell ref="A1:E1"/>
    <mergeCell ref="A3:E3"/>
    <mergeCell ref="A15:E15"/>
  </mergeCells>
  <phoneticPr fontId="1" type="noConversion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C8" sqref="C8"/>
    </sheetView>
  </sheetViews>
  <sheetFormatPr defaultRowHeight="16.5" x14ac:dyDescent="0.3"/>
  <cols>
    <col min="1" max="1" width="25.625" style="1" customWidth="1"/>
    <col min="2" max="2" width="35.625" style="1" customWidth="1"/>
    <col min="3" max="3" width="5.625" style="60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 thickBot="1" x14ac:dyDescent="0.35">
      <c r="A2" s="76" t="str">
        <f>물가시세표!A6</f>
        <v>차선분리대/두줄3단바형(연결형)</v>
      </c>
      <c r="B2" s="76"/>
      <c r="C2" s="52"/>
      <c r="D2" s="52"/>
      <c r="E2" s="9"/>
      <c r="F2" s="9"/>
      <c r="G2" s="9"/>
      <c r="H2" s="9"/>
      <c r="I2" s="9"/>
      <c r="J2" s="9"/>
      <c r="K2" s="9"/>
      <c r="L2" s="53" t="s">
        <v>72</v>
      </c>
    </row>
    <row r="3" spans="1:12" ht="18" customHeight="1" x14ac:dyDescent="0.3">
      <c r="A3" s="69" t="s">
        <v>0</v>
      </c>
      <c r="B3" s="71" t="s">
        <v>1</v>
      </c>
      <c r="C3" s="71" t="s">
        <v>3</v>
      </c>
      <c r="D3" s="71" t="s">
        <v>2</v>
      </c>
      <c r="E3" s="73" t="s">
        <v>16</v>
      </c>
      <c r="F3" s="73"/>
      <c r="G3" s="73"/>
      <c r="H3" s="73"/>
      <c r="I3" s="73"/>
      <c r="J3" s="73"/>
      <c r="K3" s="73"/>
      <c r="L3" s="74" t="s">
        <v>9</v>
      </c>
    </row>
    <row r="4" spans="1:12" ht="18" customHeight="1" x14ac:dyDescent="0.3">
      <c r="A4" s="70"/>
      <c r="B4" s="72"/>
      <c r="C4" s="72"/>
      <c r="D4" s="72"/>
      <c r="E4" s="66" t="s">
        <v>4</v>
      </c>
      <c r="F4" s="66"/>
      <c r="G4" s="66" t="s">
        <v>7</v>
      </c>
      <c r="H4" s="66"/>
      <c r="I4" s="66" t="s">
        <v>8</v>
      </c>
      <c r="J4" s="66"/>
      <c r="K4" s="66" t="s">
        <v>17</v>
      </c>
      <c r="L4" s="75"/>
    </row>
    <row r="5" spans="1:12" ht="18" customHeight="1" x14ac:dyDescent="0.3">
      <c r="A5" s="70"/>
      <c r="B5" s="72"/>
      <c r="C5" s="72"/>
      <c r="D5" s="72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66"/>
      <c r="L5" s="75"/>
    </row>
    <row r="6" spans="1:12" ht="18" customHeight="1" x14ac:dyDescent="0.3">
      <c r="A6" s="17" t="s">
        <v>12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물가시세표!A6</f>
        <v>차선분리대/두줄3단바형(연결형)</v>
      </c>
      <c r="B7" s="2" t="str">
        <f>물가시세표!B6</f>
        <v>H1000 x L2000 / 지주1 x 바3(노랑두줄3)</v>
      </c>
      <c r="C7" s="45" t="str">
        <f>물가시세표!C6</f>
        <v>경간</v>
      </c>
      <c r="D7" s="2">
        <v>1</v>
      </c>
      <c r="E7" s="10">
        <f>물가시세표!D6</f>
        <v>194000</v>
      </c>
      <c r="F7" s="10">
        <f>E7*D7</f>
        <v>194000</v>
      </c>
      <c r="G7" s="10"/>
      <c r="H7" s="10"/>
      <c r="I7" s="10"/>
      <c r="J7" s="10"/>
      <c r="K7" s="10">
        <f>F7+J7+H7</f>
        <v>194000</v>
      </c>
      <c r="L7" s="18" t="str">
        <f>물가시세표!E5</f>
        <v>물가정보 2020년 1월 261p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6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18</v>
      </c>
      <c r="B11" s="4"/>
      <c r="C11" s="57"/>
      <c r="D11" s="4"/>
      <c r="E11" s="12"/>
      <c r="F11" s="12">
        <f>F7+F8+F9+F10</f>
        <v>194000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194000</v>
      </c>
      <c r="L11" s="23"/>
    </row>
    <row r="12" spans="1:12" ht="18" customHeight="1" x14ac:dyDescent="0.3">
      <c r="A12" s="24" t="s">
        <v>19</v>
      </c>
      <c r="B12" s="3"/>
      <c r="C12" s="58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15</v>
      </c>
      <c r="B13" s="2"/>
      <c r="C13" s="45" t="s">
        <v>14</v>
      </c>
      <c r="D13" s="2">
        <v>0.04</v>
      </c>
      <c r="E13" s="10"/>
      <c r="F13" s="10"/>
      <c r="G13" s="10">
        <f>물가시세표!D17</f>
        <v>166063</v>
      </c>
      <c r="H13" s="10">
        <f>G13*D13</f>
        <v>6642.52</v>
      </c>
      <c r="I13" s="10"/>
      <c r="J13" s="10"/>
      <c r="K13" s="10">
        <f>F13+H13+J13</f>
        <v>6642.52</v>
      </c>
      <c r="L13" s="46" t="str">
        <f>물가시세표!E17</f>
        <v>대한건설협회 2020년 상반기 시중노임단가</v>
      </c>
    </row>
    <row r="14" spans="1:12" ht="18" customHeight="1" x14ac:dyDescent="0.3">
      <c r="A14" s="19" t="s">
        <v>10</v>
      </c>
      <c r="B14" s="2"/>
      <c r="C14" s="45" t="s">
        <v>14</v>
      </c>
      <c r="D14" s="2">
        <v>0.02</v>
      </c>
      <c r="E14" s="10"/>
      <c r="F14" s="10"/>
      <c r="G14" s="10">
        <f>물가시세표!D18</f>
        <v>138290</v>
      </c>
      <c r="H14" s="10">
        <f>G14*D14</f>
        <v>2765.8</v>
      </c>
      <c r="I14" s="10"/>
      <c r="J14" s="10"/>
      <c r="K14" s="10">
        <f>F14+H14+J14</f>
        <v>2765.8</v>
      </c>
      <c r="L14" s="46" t="str">
        <f>물가시세표!E17</f>
        <v>대한건설협회 2020년 상반기 시중노임단가</v>
      </c>
    </row>
    <row r="15" spans="1:12" ht="18" customHeight="1" x14ac:dyDescent="0.3">
      <c r="A15" s="19" t="s">
        <v>34</v>
      </c>
      <c r="B15" s="2" t="s">
        <v>35</v>
      </c>
      <c r="C15" s="45" t="s">
        <v>36</v>
      </c>
      <c r="D15" s="2">
        <v>3</v>
      </c>
      <c r="E15" s="10">
        <f>F11</f>
        <v>194000</v>
      </c>
      <c r="F15" s="10">
        <f>E15*(0.01*D15)</f>
        <v>5820</v>
      </c>
      <c r="G15" s="10"/>
      <c r="H15" s="10"/>
      <c r="I15" s="10"/>
      <c r="J15" s="10"/>
      <c r="K15" s="10">
        <f>F15+H15+J15</f>
        <v>5820</v>
      </c>
      <c r="L15" s="46"/>
    </row>
    <row r="16" spans="1:12" ht="18" customHeight="1" x14ac:dyDescent="0.3">
      <c r="A16" s="20"/>
      <c r="B16" s="8"/>
      <c r="C16" s="56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18</v>
      </c>
      <c r="B17" s="4"/>
      <c r="C17" s="57"/>
      <c r="D17" s="4"/>
      <c r="E17" s="12"/>
      <c r="F17" s="12">
        <f>F13+F14+F15+F16</f>
        <v>5820</v>
      </c>
      <c r="G17" s="12"/>
      <c r="H17" s="12">
        <f>H13+H14</f>
        <v>9408.32</v>
      </c>
      <c r="I17" s="12"/>
      <c r="J17" s="12">
        <f>J13+J14+J15+J16</f>
        <v>0</v>
      </c>
      <c r="K17" s="12">
        <f>K13+K14+K15+K16</f>
        <v>15228.32</v>
      </c>
      <c r="L17" s="49"/>
    </row>
    <row r="18" spans="1:12" ht="18" customHeight="1" x14ac:dyDescent="0.3">
      <c r="A18" s="24" t="s">
        <v>13</v>
      </c>
      <c r="B18" s="3"/>
      <c r="C18" s="58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37</v>
      </c>
      <c r="B19" s="2" t="s">
        <v>38</v>
      </c>
      <c r="C19" s="45" t="s">
        <v>39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48</v>
      </c>
    </row>
    <row r="20" spans="1:12" ht="18" customHeight="1" x14ac:dyDescent="0.3">
      <c r="A20" s="61" t="s">
        <v>41</v>
      </c>
      <c r="B20" s="2"/>
      <c r="C20" s="45" t="s">
        <v>40</v>
      </c>
      <c r="D20" s="2">
        <v>8.6999999999999993</v>
      </c>
      <c r="E20" s="62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48</v>
      </c>
    </row>
    <row r="21" spans="1:12" ht="18" customHeight="1" x14ac:dyDescent="0.3">
      <c r="A21" s="61" t="s">
        <v>42</v>
      </c>
      <c r="B21" s="2" t="s">
        <v>47</v>
      </c>
      <c r="C21" s="45" t="s">
        <v>36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48</v>
      </c>
    </row>
    <row r="22" spans="1:12" ht="18" customHeight="1" x14ac:dyDescent="0.3">
      <c r="A22" s="63" t="s">
        <v>43</v>
      </c>
      <c r="B22" s="8"/>
      <c r="C22" s="56" t="s">
        <v>44</v>
      </c>
      <c r="D22" s="8">
        <v>0.20830000000000001</v>
      </c>
      <c r="E22" s="11"/>
      <c r="F22" s="11"/>
      <c r="G22" s="11">
        <f>물가시세표!D19</f>
        <v>138956</v>
      </c>
      <c r="H22" s="64">
        <f>G22*D22</f>
        <v>28944.534800000001</v>
      </c>
      <c r="I22" s="11"/>
      <c r="J22" s="11"/>
      <c r="K22" s="11">
        <f>F22+H22+J22</f>
        <v>28944.534800000001</v>
      </c>
      <c r="L22" s="18" t="s">
        <v>48</v>
      </c>
    </row>
    <row r="23" spans="1:12" ht="18" customHeight="1" x14ac:dyDescent="0.3">
      <c r="A23" s="20" t="s">
        <v>45</v>
      </c>
      <c r="B23" s="8" t="s">
        <v>46</v>
      </c>
      <c r="C23" s="56" t="s">
        <v>36</v>
      </c>
      <c r="D23" s="8">
        <v>3</v>
      </c>
      <c r="E23" s="11">
        <f>H17</f>
        <v>9408.32</v>
      </c>
      <c r="F23" s="11">
        <f>E23*(0.01*D23)</f>
        <v>282.24959999999999</v>
      </c>
      <c r="G23" s="11"/>
      <c r="H23" s="11"/>
      <c r="I23" s="11"/>
      <c r="J23" s="11"/>
      <c r="K23" s="11">
        <f>F23+H23+J23</f>
        <v>282.24959999999999</v>
      </c>
      <c r="L23" s="18" t="s">
        <v>49</v>
      </c>
    </row>
    <row r="24" spans="1:12" ht="18" customHeight="1" x14ac:dyDescent="0.3">
      <c r="A24" s="20"/>
      <c r="B24" s="8"/>
      <c r="C24" s="56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18</v>
      </c>
      <c r="B25" s="4"/>
      <c r="C25" s="57"/>
      <c r="D25" s="4"/>
      <c r="E25" s="12"/>
      <c r="F25" s="65">
        <f>F19+F20+F21+F22+F23+F24</f>
        <v>15274.441079999997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48361.687679999995</v>
      </c>
      <c r="L25" s="23"/>
    </row>
    <row r="26" spans="1:12" ht="18" customHeight="1" x14ac:dyDescent="0.3">
      <c r="A26" s="26"/>
      <c r="B26" s="3"/>
      <c r="C26" s="58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11</v>
      </c>
      <c r="B27" s="27"/>
      <c r="C27" s="59"/>
      <c r="D27" s="27"/>
      <c r="E27" s="28"/>
      <c r="F27" s="29">
        <f>F11+F17+F25</f>
        <v>215094.44107999999</v>
      </c>
      <c r="G27" s="29"/>
      <c r="H27" s="29">
        <f>H11+H17+H25</f>
        <v>38352.854800000001</v>
      </c>
      <c r="I27" s="29"/>
      <c r="J27" s="29">
        <f>J11+J17+J25</f>
        <v>4142.7118</v>
      </c>
      <c r="K27" s="29">
        <f>F27+H27+J27</f>
        <v>257590.00767999998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C8" sqref="C8"/>
    </sheetView>
  </sheetViews>
  <sheetFormatPr defaultRowHeight="16.5" x14ac:dyDescent="0.3"/>
  <cols>
    <col min="1" max="1" width="25.625" style="1" customWidth="1"/>
    <col min="2" max="2" width="35.625" style="1" customWidth="1"/>
    <col min="3" max="3" width="5.625" style="60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 thickBot="1" x14ac:dyDescent="0.35">
      <c r="A2" s="76" t="str">
        <f>물가시세표!A7</f>
        <v>차선분리대/무단금지바A형(독립형)</v>
      </c>
      <c r="B2" s="76"/>
      <c r="C2" s="52"/>
      <c r="D2" s="52"/>
      <c r="E2" s="9"/>
      <c r="F2" s="9"/>
      <c r="G2" s="9"/>
      <c r="H2" s="9"/>
      <c r="I2" s="9"/>
      <c r="J2" s="9"/>
      <c r="K2" s="9"/>
      <c r="L2" s="53" t="s">
        <v>72</v>
      </c>
    </row>
    <row r="3" spans="1:12" ht="18" customHeight="1" x14ac:dyDescent="0.3">
      <c r="A3" s="69" t="s">
        <v>0</v>
      </c>
      <c r="B3" s="71" t="s">
        <v>1</v>
      </c>
      <c r="C3" s="71" t="s">
        <v>3</v>
      </c>
      <c r="D3" s="71" t="s">
        <v>2</v>
      </c>
      <c r="E3" s="73" t="s">
        <v>16</v>
      </c>
      <c r="F3" s="73"/>
      <c r="G3" s="73"/>
      <c r="H3" s="73"/>
      <c r="I3" s="73"/>
      <c r="J3" s="73"/>
      <c r="K3" s="73"/>
      <c r="L3" s="74" t="s">
        <v>9</v>
      </c>
    </row>
    <row r="4" spans="1:12" ht="18" customHeight="1" x14ac:dyDescent="0.3">
      <c r="A4" s="70"/>
      <c r="B4" s="72"/>
      <c r="C4" s="72"/>
      <c r="D4" s="72"/>
      <c r="E4" s="66" t="s">
        <v>4</v>
      </c>
      <c r="F4" s="66"/>
      <c r="G4" s="66" t="s">
        <v>7</v>
      </c>
      <c r="H4" s="66"/>
      <c r="I4" s="66" t="s">
        <v>8</v>
      </c>
      <c r="J4" s="66"/>
      <c r="K4" s="66" t="s">
        <v>17</v>
      </c>
      <c r="L4" s="75"/>
    </row>
    <row r="5" spans="1:12" ht="18" customHeight="1" x14ac:dyDescent="0.3">
      <c r="A5" s="70"/>
      <c r="B5" s="72"/>
      <c r="C5" s="72"/>
      <c r="D5" s="72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66"/>
      <c r="L5" s="75"/>
    </row>
    <row r="6" spans="1:12" ht="18" customHeight="1" x14ac:dyDescent="0.3">
      <c r="A6" s="17" t="s">
        <v>12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물가시세표!A7</f>
        <v>차선분리대/무단금지바A형(독립형)</v>
      </c>
      <c r="B7" s="2" t="str">
        <f>물가시세표!B7</f>
        <v>H1000 x L2000 / 지주2 x 바3(무단1+노랑두줄2)</v>
      </c>
      <c r="C7" s="45" t="str">
        <f>물가시세표!C7</f>
        <v>경간</v>
      </c>
      <c r="D7" s="2">
        <v>1</v>
      </c>
      <c r="E7" s="10">
        <f>물가시세표!D7</f>
        <v>308000</v>
      </c>
      <c r="F7" s="10">
        <f>E7*D7</f>
        <v>308000</v>
      </c>
      <c r="G7" s="10"/>
      <c r="H7" s="10"/>
      <c r="I7" s="10"/>
      <c r="J7" s="10"/>
      <c r="K7" s="10">
        <f>F7+J7+H7</f>
        <v>308000</v>
      </c>
      <c r="L7" s="18" t="str">
        <f>물가시세표!E5</f>
        <v>물가정보 2020년 1월 261p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6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18</v>
      </c>
      <c r="B11" s="4"/>
      <c r="C11" s="57"/>
      <c r="D11" s="4"/>
      <c r="E11" s="12"/>
      <c r="F11" s="12">
        <f>F7+F8+F9+F10</f>
        <v>308000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308000</v>
      </c>
      <c r="L11" s="23"/>
    </row>
    <row r="12" spans="1:12" ht="18" customHeight="1" x14ac:dyDescent="0.3">
      <c r="A12" s="24" t="s">
        <v>19</v>
      </c>
      <c r="B12" s="3"/>
      <c r="C12" s="58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15</v>
      </c>
      <c r="B13" s="2"/>
      <c r="C13" s="45" t="s">
        <v>14</v>
      </c>
      <c r="D13" s="2">
        <v>0.04</v>
      </c>
      <c r="E13" s="10"/>
      <c r="F13" s="10"/>
      <c r="G13" s="10">
        <f>물가시세표!D17</f>
        <v>166063</v>
      </c>
      <c r="H13" s="10">
        <f>G13*D13</f>
        <v>6642.52</v>
      </c>
      <c r="I13" s="10"/>
      <c r="J13" s="10"/>
      <c r="K13" s="10">
        <f>F13+H13+J13</f>
        <v>6642.52</v>
      </c>
      <c r="L13" s="46" t="str">
        <f>물가시세표!E17</f>
        <v>대한건설협회 2020년 상반기 시중노임단가</v>
      </c>
    </row>
    <row r="14" spans="1:12" ht="18" customHeight="1" x14ac:dyDescent="0.3">
      <c r="A14" s="19" t="s">
        <v>10</v>
      </c>
      <c r="B14" s="2"/>
      <c r="C14" s="45" t="s">
        <v>14</v>
      </c>
      <c r="D14" s="2">
        <v>0.02</v>
      </c>
      <c r="E14" s="10"/>
      <c r="F14" s="10"/>
      <c r="G14" s="10">
        <f>물가시세표!D18</f>
        <v>138290</v>
      </c>
      <c r="H14" s="10">
        <f>G14*D14</f>
        <v>2765.8</v>
      </c>
      <c r="I14" s="10"/>
      <c r="J14" s="10"/>
      <c r="K14" s="10">
        <f>F14+H14+J14</f>
        <v>2765.8</v>
      </c>
      <c r="L14" s="46" t="str">
        <f>물가시세표!E17</f>
        <v>대한건설협회 2020년 상반기 시중노임단가</v>
      </c>
    </row>
    <row r="15" spans="1:12" ht="18" customHeight="1" x14ac:dyDescent="0.3">
      <c r="A15" s="19" t="s">
        <v>34</v>
      </c>
      <c r="B15" s="2" t="s">
        <v>35</v>
      </c>
      <c r="C15" s="45" t="s">
        <v>36</v>
      </c>
      <c r="D15" s="2">
        <v>3</v>
      </c>
      <c r="E15" s="10">
        <f>F11</f>
        <v>308000</v>
      </c>
      <c r="F15" s="10">
        <f>E15*(0.01*D15)</f>
        <v>9240</v>
      </c>
      <c r="G15" s="10"/>
      <c r="H15" s="10"/>
      <c r="I15" s="10"/>
      <c r="J15" s="10"/>
      <c r="K15" s="10">
        <f>F15+H15+J15</f>
        <v>9240</v>
      </c>
      <c r="L15" s="46"/>
    </row>
    <row r="16" spans="1:12" ht="18" customHeight="1" x14ac:dyDescent="0.3">
      <c r="A16" s="20"/>
      <c r="B16" s="8"/>
      <c r="C16" s="56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18</v>
      </c>
      <c r="B17" s="4"/>
      <c r="C17" s="57"/>
      <c r="D17" s="4"/>
      <c r="E17" s="12"/>
      <c r="F17" s="12">
        <f>F13+F14+F15+F16</f>
        <v>9240</v>
      </c>
      <c r="G17" s="12"/>
      <c r="H17" s="12">
        <f>H13+H14</f>
        <v>9408.32</v>
      </c>
      <c r="I17" s="12"/>
      <c r="J17" s="12">
        <f>J13+J14+J15+J16</f>
        <v>0</v>
      </c>
      <c r="K17" s="12">
        <f>K13+K14+K15+K16</f>
        <v>18648.32</v>
      </c>
      <c r="L17" s="49"/>
    </row>
    <row r="18" spans="1:12" ht="18" customHeight="1" x14ac:dyDescent="0.3">
      <c r="A18" s="24" t="s">
        <v>13</v>
      </c>
      <c r="B18" s="3"/>
      <c r="C18" s="58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37</v>
      </c>
      <c r="B19" s="2" t="s">
        <v>38</v>
      </c>
      <c r="C19" s="45" t="s">
        <v>39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48</v>
      </c>
    </row>
    <row r="20" spans="1:12" ht="18" customHeight="1" x14ac:dyDescent="0.3">
      <c r="A20" s="61" t="s">
        <v>41</v>
      </c>
      <c r="B20" s="2"/>
      <c r="C20" s="45" t="s">
        <v>40</v>
      </c>
      <c r="D20" s="2">
        <v>8.6999999999999993</v>
      </c>
      <c r="E20" s="62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48</v>
      </c>
    </row>
    <row r="21" spans="1:12" ht="18" customHeight="1" x14ac:dyDescent="0.3">
      <c r="A21" s="61" t="s">
        <v>42</v>
      </c>
      <c r="B21" s="2" t="s">
        <v>47</v>
      </c>
      <c r="C21" s="45" t="s">
        <v>36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48</v>
      </c>
    </row>
    <row r="22" spans="1:12" ht="18" customHeight="1" x14ac:dyDescent="0.3">
      <c r="A22" s="63" t="s">
        <v>43</v>
      </c>
      <c r="B22" s="8"/>
      <c r="C22" s="56" t="s">
        <v>44</v>
      </c>
      <c r="D22" s="8">
        <v>0.20830000000000001</v>
      </c>
      <c r="E22" s="11"/>
      <c r="F22" s="11"/>
      <c r="G22" s="11">
        <f>물가시세표!D19</f>
        <v>138956</v>
      </c>
      <c r="H22" s="64">
        <f>G22*D22</f>
        <v>28944.534800000001</v>
      </c>
      <c r="I22" s="11"/>
      <c r="J22" s="11"/>
      <c r="K22" s="11">
        <f>F22+H22+J22</f>
        <v>28944.534800000001</v>
      </c>
      <c r="L22" s="18" t="s">
        <v>48</v>
      </c>
    </row>
    <row r="23" spans="1:12" ht="18" customHeight="1" x14ac:dyDescent="0.3">
      <c r="A23" s="20" t="s">
        <v>45</v>
      </c>
      <c r="B23" s="8" t="s">
        <v>46</v>
      </c>
      <c r="C23" s="56" t="s">
        <v>36</v>
      </c>
      <c r="D23" s="8">
        <v>3</v>
      </c>
      <c r="E23" s="11">
        <f>H17</f>
        <v>9408.32</v>
      </c>
      <c r="F23" s="11">
        <f>E23*(0.01*D23)</f>
        <v>282.24959999999999</v>
      </c>
      <c r="G23" s="11"/>
      <c r="H23" s="11"/>
      <c r="I23" s="11"/>
      <c r="J23" s="11"/>
      <c r="K23" s="11">
        <f>F23+H23+J23</f>
        <v>282.24959999999999</v>
      </c>
      <c r="L23" s="18" t="s">
        <v>49</v>
      </c>
    </row>
    <row r="24" spans="1:12" ht="18" customHeight="1" x14ac:dyDescent="0.3">
      <c r="A24" s="20"/>
      <c r="B24" s="8"/>
      <c r="C24" s="56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18</v>
      </c>
      <c r="B25" s="4"/>
      <c r="C25" s="57"/>
      <c r="D25" s="4"/>
      <c r="E25" s="12"/>
      <c r="F25" s="65">
        <f>F19+F20+F21+F22+F23+F24</f>
        <v>15274.441079999997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48361.687679999995</v>
      </c>
      <c r="L25" s="23"/>
    </row>
    <row r="26" spans="1:12" ht="18" customHeight="1" x14ac:dyDescent="0.3">
      <c r="A26" s="26"/>
      <c r="B26" s="3"/>
      <c r="C26" s="58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11</v>
      </c>
      <c r="B27" s="27"/>
      <c r="C27" s="59"/>
      <c r="D27" s="27"/>
      <c r="E27" s="28"/>
      <c r="F27" s="29">
        <f>F11+F17+F25</f>
        <v>332514.44108000002</v>
      </c>
      <c r="G27" s="29"/>
      <c r="H27" s="29">
        <f>H11+H17+H25</f>
        <v>38352.854800000001</v>
      </c>
      <c r="I27" s="29"/>
      <c r="J27" s="29">
        <f>J11+J17+J25</f>
        <v>4142.7118</v>
      </c>
      <c r="K27" s="29">
        <f>F27+H27+J27</f>
        <v>375010.00767999998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C8" sqref="C8"/>
    </sheetView>
  </sheetViews>
  <sheetFormatPr defaultRowHeight="16.5" x14ac:dyDescent="0.3"/>
  <cols>
    <col min="1" max="1" width="25.625" style="1" customWidth="1"/>
    <col min="2" max="2" width="35.625" style="1" customWidth="1"/>
    <col min="3" max="3" width="5.625" style="60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 thickBot="1" x14ac:dyDescent="0.35">
      <c r="A2" s="76" t="str">
        <f>물가시세표!A8</f>
        <v>차선분리대/무단금지바A형(연결형)</v>
      </c>
      <c r="B2" s="76"/>
      <c r="C2" s="52"/>
      <c r="D2" s="52"/>
      <c r="E2" s="9"/>
      <c r="F2" s="9"/>
      <c r="G2" s="9"/>
      <c r="H2" s="9"/>
      <c r="I2" s="9"/>
      <c r="J2" s="9"/>
      <c r="K2" s="9"/>
      <c r="L2" s="53" t="s">
        <v>72</v>
      </c>
    </row>
    <row r="3" spans="1:12" ht="18" customHeight="1" x14ac:dyDescent="0.3">
      <c r="A3" s="69" t="s">
        <v>0</v>
      </c>
      <c r="B3" s="71" t="s">
        <v>1</v>
      </c>
      <c r="C3" s="71" t="s">
        <v>3</v>
      </c>
      <c r="D3" s="71" t="s">
        <v>2</v>
      </c>
      <c r="E3" s="73" t="s">
        <v>16</v>
      </c>
      <c r="F3" s="73"/>
      <c r="G3" s="73"/>
      <c r="H3" s="73"/>
      <c r="I3" s="73"/>
      <c r="J3" s="73"/>
      <c r="K3" s="73"/>
      <c r="L3" s="74" t="s">
        <v>9</v>
      </c>
    </row>
    <row r="4" spans="1:12" ht="18" customHeight="1" x14ac:dyDescent="0.3">
      <c r="A4" s="70"/>
      <c r="B4" s="72"/>
      <c r="C4" s="72"/>
      <c r="D4" s="72"/>
      <c r="E4" s="66" t="s">
        <v>4</v>
      </c>
      <c r="F4" s="66"/>
      <c r="G4" s="66" t="s">
        <v>7</v>
      </c>
      <c r="H4" s="66"/>
      <c r="I4" s="66" t="s">
        <v>8</v>
      </c>
      <c r="J4" s="66"/>
      <c r="K4" s="66" t="s">
        <v>17</v>
      </c>
      <c r="L4" s="75"/>
    </row>
    <row r="5" spans="1:12" ht="18" customHeight="1" x14ac:dyDescent="0.3">
      <c r="A5" s="70"/>
      <c r="B5" s="72"/>
      <c r="C5" s="72"/>
      <c r="D5" s="72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66"/>
      <c r="L5" s="75"/>
    </row>
    <row r="6" spans="1:12" ht="18" customHeight="1" x14ac:dyDescent="0.3">
      <c r="A6" s="17" t="s">
        <v>12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물가시세표!A8</f>
        <v>차선분리대/무단금지바A형(연결형)</v>
      </c>
      <c r="B7" s="2" t="str">
        <f>물가시세표!B8</f>
        <v>H1000 x L2000 / 지주1 x 바3(무단1+노랑두줄2)</v>
      </c>
      <c r="C7" s="45" t="str">
        <f>물가시세표!C8</f>
        <v>경간</v>
      </c>
      <c r="D7" s="2">
        <v>1</v>
      </c>
      <c r="E7" s="10">
        <f>물가시세표!D8</f>
        <v>198000</v>
      </c>
      <c r="F7" s="10">
        <f>E7*D7</f>
        <v>198000</v>
      </c>
      <c r="G7" s="10"/>
      <c r="H7" s="10"/>
      <c r="I7" s="10"/>
      <c r="J7" s="10"/>
      <c r="K7" s="10">
        <f>F7+J7+H7</f>
        <v>198000</v>
      </c>
      <c r="L7" s="18" t="str">
        <f>물가시세표!E5</f>
        <v>물가정보 2020년 1월 261p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6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18</v>
      </c>
      <c r="B11" s="4"/>
      <c r="C11" s="57"/>
      <c r="D11" s="4"/>
      <c r="E11" s="12"/>
      <c r="F11" s="12">
        <f>F7+F8+F9+F10</f>
        <v>198000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198000</v>
      </c>
      <c r="L11" s="23"/>
    </row>
    <row r="12" spans="1:12" ht="18" customHeight="1" x14ac:dyDescent="0.3">
      <c r="A12" s="24" t="s">
        <v>19</v>
      </c>
      <c r="B12" s="3"/>
      <c r="C12" s="58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15</v>
      </c>
      <c r="B13" s="2"/>
      <c r="C13" s="45" t="s">
        <v>14</v>
      </c>
      <c r="D13" s="2">
        <v>0.04</v>
      </c>
      <c r="E13" s="10"/>
      <c r="F13" s="10"/>
      <c r="G13" s="10">
        <f>물가시세표!D17</f>
        <v>166063</v>
      </c>
      <c r="H13" s="10">
        <f>G13*D13</f>
        <v>6642.52</v>
      </c>
      <c r="I13" s="10"/>
      <c r="J13" s="10"/>
      <c r="K13" s="10">
        <f>F13+H13+J13</f>
        <v>6642.52</v>
      </c>
      <c r="L13" s="46" t="str">
        <f>물가시세표!E17</f>
        <v>대한건설협회 2020년 상반기 시중노임단가</v>
      </c>
    </row>
    <row r="14" spans="1:12" ht="18" customHeight="1" x14ac:dyDescent="0.3">
      <c r="A14" s="19" t="s">
        <v>10</v>
      </c>
      <c r="B14" s="2"/>
      <c r="C14" s="45" t="s">
        <v>14</v>
      </c>
      <c r="D14" s="2">
        <v>0.02</v>
      </c>
      <c r="E14" s="10"/>
      <c r="F14" s="10"/>
      <c r="G14" s="10">
        <f>물가시세표!D18</f>
        <v>138290</v>
      </c>
      <c r="H14" s="10">
        <f>G14*D14</f>
        <v>2765.8</v>
      </c>
      <c r="I14" s="10"/>
      <c r="J14" s="10"/>
      <c r="K14" s="10">
        <f>F14+H14+J14</f>
        <v>2765.8</v>
      </c>
      <c r="L14" s="46" t="str">
        <f>물가시세표!E17</f>
        <v>대한건설협회 2020년 상반기 시중노임단가</v>
      </c>
    </row>
    <row r="15" spans="1:12" ht="18" customHeight="1" x14ac:dyDescent="0.3">
      <c r="A15" s="19" t="s">
        <v>34</v>
      </c>
      <c r="B15" s="2" t="s">
        <v>35</v>
      </c>
      <c r="C15" s="45" t="s">
        <v>36</v>
      </c>
      <c r="D15" s="2">
        <v>3</v>
      </c>
      <c r="E15" s="10">
        <f>F11</f>
        <v>198000</v>
      </c>
      <c r="F15" s="10">
        <f>E15*(0.01*D15)</f>
        <v>5940</v>
      </c>
      <c r="G15" s="10"/>
      <c r="H15" s="10"/>
      <c r="I15" s="10"/>
      <c r="J15" s="10"/>
      <c r="K15" s="10">
        <f>F15+H15+J15</f>
        <v>5940</v>
      </c>
      <c r="L15" s="46"/>
    </row>
    <row r="16" spans="1:12" ht="18" customHeight="1" x14ac:dyDescent="0.3">
      <c r="A16" s="20"/>
      <c r="B16" s="8"/>
      <c r="C16" s="56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18</v>
      </c>
      <c r="B17" s="4"/>
      <c r="C17" s="57"/>
      <c r="D17" s="4"/>
      <c r="E17" s="12"/>
      <c r="F17" s="12">
        <f>F13+F14+F15+F16</f>
        <v>5940</v>
      </c>
      <c r="G17" s="12"/>
      <c r="H17" s="12">
        <f>H13+H14</f>
        <v>9408.32</v>
      </c>
      <c r="I17" s="12"/>
      <c r="J17" s="12">
        <f>J13+J14+J15+J16</f>
        <v>0</v>
      </c>
      <c r="K17" s="12">
        <f>K13+K14+K15+K16</f>
        <v>15348.32</v>
      </c>
      <c r="L17" s="49"/>
    </row>
    <row r="18" spans="1:12" ht="18" customHeight="1" x14ac:dyDescent="0.3">
      <c r="A18" s="24" t="s">
        <v>13</v>
      </c>
      <c r="B18" s="3"/>
      <c r="C18" s="58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37</v>
      </c>
      <c r="B19" s="2" t="s">
        <v>38</v>
      </c>
      <c r="C19" s="45" t="s">
        <v>39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48</v>
      </c>
    </row>
    <row r="20" spans="1:12" ht="18" customHeight="1" x14ac:dyDescent="0.3">
      <c r="A20" s="61" t="s">
        <v>41</v>
      </c>
      <c r="B20" s="2"/>
      <c r="C20" s="45" t="s">
        <v>40</v>
      </c>
      <c r="D20" s="2">
        <v>8.6999999999999993</v>
      </c>
      <c r="E20" s="62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48</v>
      </c>
    </row>
    <row r="21" spans="1:12" ht="18" customHeight="1" x14ac:dyDescent="0.3">
      <c r="A21" s="61" t="s">
        <v>42</v>
      </c>
      <c r="B21" s="2" t="s">
        <v>47</v>
      </c>
      <c r="C21" s="45" t="s">
        <v>36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48</v>
      </c>
    </row>
    <row r="22" spans="1:12" ht="18" customHeight="1" x14ac:dyDescent="0.3">
      <c r="A22" s="63" t="s">
        <v>43</v>
      </c>
      <c r="B22" s="8"/>
      <c r="C22" s="56" t="s">
        <v>44</v>
      </c>
      <c r="D22" s="8">
        <v>0.20830000000000001</v>
      </c>
      <c r="E22" s="11"/>
      <c r="F22" s="11"/>
      <c r="G22" s="11">
        <f>물가시세표!D19</f>
        <v>138956</v>
      </c>
      <c r="H22" s="64">
        <f>G22*D22</f>
        <v>28944.534800000001</v>
      </c>
      <c r="I22" s="11"/>
      <c r="J22" s="11"/>
      <c r="K22" s="11">
        <f>F22+H22+J22</f>
        <v>28944.534800000001</v>
      </c>
      <c r="L22" s="18" t="s">
        <v>48</v>
      </c>
    </row>
    <row r="23" spans="1:12" ht="18" customHeight="1" x14ac:dyDescent="0.3">
      <c r="A23" s="20" t="s">
        <v>45</v>
      </c>
      <c r="B23" s="8" t="s">
        <v>46</v>
      </c>
      <c r="C23" s="56" t="s">
        <v>36</v>
      </c>
      <c r="D23" s="8">
        <v>3</v>
      </c>
      <c r="E23" s="11">
        <f>H17</f>
        <v>9408.32</v>
      </c>
      <c r="F23" s="11">
        <f>E23*(0.01*D23)</f>
        <v>282.24959999999999</v>
      </c>
      <c r="G23" s="11"/>
      <c r="H23" s="11"/>
      <c r="I23" s="11"/>
      <c r="J23" s="11"/>
      <c r="K23" s="11">
        <f>F23+H23+J23</f>
        <v>282.24959999999999</v>
      </c>
      <c r="L23" s="18" t="s">
        <v>49</v>
      </c>
    </row>
    <row r="24" spans="1:12" ht="18" customHeight="1" x14ac:dyDescent="0.3">
      <c r="A24" s="20"/>
      <c r="B24" s="8"/>
      <c r="C24" s="56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18</v>
      </c>
      <c r="B25" s="4"/>
      <c r="C25" s="57"/>
      <c r="D25" s="4"/>
      <c r="E25" s="12"/>
      <c r="F25" s="65">
        <f>F19+F20+F21+F22+F23+F24</f>
        <v>15274.441079999997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48361.687679999995</v>
      </c>
      <c r="L25" s="23"/>
    </row>
    <row r="26" spans="1:12" ht="18" customHeight="1" x14ac:dyDescent="0.3">
      <c r="A26" s="26"/>
      <c r="B26" s="3"/>
      <c r="C26" s="58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11</v>
      </c>
      <c r="B27" s="27"/>
      <c r="C27" s="59"/>
      <c r="D27" s="27"/>
      <c r="E27" s="28"/>
      <c r="F27" s="29">
        <f>F11+F17+F25</f>
        <v>219214.44107999999</v>
      </c>
      <c r="G27" s="29"/>
      <c r="H27" s="29">
        <f>H11+H17+H25</f>
        <v>38352.854800000001</v>
      </c>
      <c r="I27" s="29"/>
      <c r="J27" s="29">
        <f>J11+J17+J25</f>
        <v>4142.7118</v>
      </c>
      <c r="K27" s="29">
        <f>F27+H27+J27</f>
        <v>261710.00767999998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C8" sqref="C8"/>
    </sheetView>
  </sheetViews>
  <sheetFormatPr defaultRowHeight="16.5" x14ac:dyDescent="0.3"/>
  <cols>
    <col min="1" max="1" width="25.625" style="1" customWidth="1"/>
    <col min="2" max="2" width="35.625" style="1" customWidth="1"/>
    <col min="3" max="3" width="5.625" style="60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 thickBot="1" x14ac:dyDescent="0.35">
      <c r="A2" s="76" t="str">
        <f>물가시세표!A9</f>
        <v>차선분리대/무단금지바B형(독립형)</v>
      </c>
      <c r="B2" s="76"/>
      <c r="C2" s="52"/>
      <c r="D2" s="52"/>
      <c r="E2" s="9"/>
      <c r="F2" s="9"/>
      <c r="G2" s="9"/>
      <c r="H2" s="9"/>
      <c r="I2" s="9"/>
      <c r="J2" s="9"/>
      <c r="K2" s="9"/>
      <c r="L2" s="53" t="s">
        <v>72</v>
      </c>
    </row>
    <row r="3" spans="1:12" ht="18" customHeight="1" x14ac:dyDescent="0.3">
      <c r="A3" s="69" t="s">
        <v>0</v>
      </c>
      <c r="B3" s="71" t="s">
        <v>1</v>
      </c>
      <c r="C3" s="71" t="s">
        <v>3</v>
      </c>
      <c r="D3" s="71" t="s">
        <v>2</v>
      </c>
      <c r="E3" s="73" t="s">
        <v>16</v>
      </c>
      <c r="F3" s="73"/>
      <c r="G3" s="73"/>
      <c r="H3" s="73"/>
      <c r="I3" s="73"/>
      <c r="J3" s="73"/>
      <c r="K3" s="73"/>
      <c r="L3" s="74" t="s">
        <v>9</v>
      </c>
    </row>
    <row r="4" spans="1:12" ht="18" customHeight="1" x14ac:dyDescent="0.3">
      <c r="A4" s="70"/>
      <c r="B4" s="72"/>
      <c r="C4" s="72"/>
      <c r="D4" s="72"/>
      <c r="E4" s="66" t="s">
        <v>4</v>
      </c>
      <c r="F4" s="66"/>
      <c r="G4" s="66" t="s">
        <v>7</v>
      </c>
      <c r="H4" s="66"/>
      <c r="I4" s="66" t="s">
        <v>8</v>
      </c>
      <c r="J4" s="66"/>
      <c r="K4" s="66" t="s">
        <v>17</v>
      </c>
      <c r="L4" s="75"/>
    </row>
    <row r="5" spans="1:12" ht="18" customHeight="1" x14ac:dyDescent="0.3">
      <c r="A5" s="70"/>
      <c r="B5" s="72"/>
      <c r="C5" s="72"/>
      <c r="D5" s="72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66"/>
      <c r="L5" s="75"/>
    </row>
    <row r="6" spans="1:12" ht="18" customHeight="1" x14ac:dyDescent="0.3">
      <c r="A6" s="17" t="s">
        <v>12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물가시세표!A9</f>
        <v>차선분리대/무단금지바B형(독립형)</v>
      </c>
      <c r="B7" s="2" t="str">
        <f>물가시세표!B9</f>
        <v>H1000 x L2000 / 지주2 x 바3(무단1+무지2)</v>
      </c>
      <c r="C7" s="45" t="str">
        <f>물가시세표!C9</f>
        <v>경간</v>
      </c>
      <c r="D7" s="2">
        <v>1</v>
      </c>
      <c r="E7" s="10">
        <f>물가시세표!D9</f>
        <v>308000</v>
      </c>
      <c r="F7" s="10">
        <f>E7*D7</f>
        <v>308000</v>
      </c>
      <c r="G7" s="10"/>
      <c r="H7" s="10"/>
      <c r="I7" s="10"/>
      <c r="J7" s="10"/>
      <c r="K7" s="10">
        <f>F7+J7+H7</f>
        <v>308000</v>
      </c>
      <c r="L7" s="18" t="str">
        <f>물가시세표!E5</f>
        <v>물가정보 2020년 1월 261p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6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18</v>
      </c>
      <c r="B11" s="4"/>
      <c r="C11" s="57"/>
      <c r="D11" s="4"/>
      <c r="E11" s="12"/>
      <c r="F11" s="12">
        <f>F7+F8+F9+F10</f>
        <v>308000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308000</v>
      </c>
      <c r="L11" s="23"/>
    </row>
    <row r="12" spans="1:12" ht="18" customHeight="1" x14ac:dyDescent="0.3">
      <c r="A12" s="24" t="s">
        <v>19</v>
      </c>
      <c r="B12" s="3"/>
      <c r="C12" s="58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15</v>
      </c>
      <c r="B13" s="2"/>
      <c r="C13" s="45" t="s">
        <v>14</v>
      </c>
      <c r="D13" s="2">
        <v>0.04</v>
      </c>
      <c r="E13" s="10"/>
      <c r="F13" s="10"/>
      <c r="G13" s="10">
        <f>물가시세표!D17</f>
        <v>166063</v>
      </c>
      <c r="H13" s="10">
        <f>G13*D13</f>
        <v>6642.52</v>
      </c>
      <c r="I13" s="10"/>
      <c r="J13" s="10"/>
      <c r="K13" s="10">
        <f>F13+H13+J13</f>
        <v>6642.52</v>
      </c>
      <c r="L13" s="46" t="str">
        <f>물가시세표!E17</f>
        <v>대한건설협회 2020년 상반기 시중노임단가</v>
      </c>
    </row>
    <row r="14" spans="1:12" ht="18" customHeight="1" x14ac:dyDescent="0.3">
      <c r="A14" s="19" t="s">
        <v>10</v>
      </c>
      <c r="B14" s="2"/>
      <c r="C14" s="45" t="s">
        <v>14</v>
      </c>
      <c r="D14" s="2">
        <v>0.02</v>
      </c>
      <c r="E14" s="10"/>
      <c r="F14" s="10"/>
      <c r="G14" s="10">
        <f>물가시세표!D18</f>
        <v>138290</v>
      </c>
      <c r="H14" s="10">
        <f>G14*D14</f>
        <v>2765.8</v>
      </c>
      <c r="I14" s="10"/>
      <c r="J14" s="10"/>
      <c r="K14" s="10">
        <f>F14+H14+J14</f>
        <v>2765.8</v>
      </c>
      <c r="L14" s="46" t="str">
        <f>물가시세표!E17</f>
        <v>대한건설협회 2020년 상반기 시중노임단가</v>
      </c>
    </row>
    <row r="15" spans="1:12" ht="18" customHeight="1" x14ac:dyDescent="0.3">
      <c r="A15" s="19" t="s">
        <v>34</v>
      </c>
      <c r="B15" s="2" t="s">
        <v>35</v>
      </c>
      <c r="C15" s="45" t="s">
        <v>36</v>
      </c>
      <c r="D15" s="2">
        <v>3</v>
      </c>
      <c r="E15" s="10">
        <f>F11</f>
        <v>308000</v>
      </c>
      <c r="F15" s="10">
        <f>E15*(0.01*D15)</f>
        <v>9240</v>
      </c>
      <c r="G15" s="10"/>
      <c r="H15" s="10"/>
      <c r="I15" s="10"/>
      <c r="J15" s="10"/>
      <c r="K15" s="10">
        <f>F15+H15+J15</f>
        <v>9240</v>
      </c>
      <c r="L15" s="46"/>
    </row>
    <row r="16" spans="1:12" ht="18" customHeight="1" x14ac:dyDescent="0.3">
      <c r="A16" s="20"/>
      <c r="B16" s="8"/>
      <c r="C16" s="56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18</v>
      </c>
      <c r="B17" s="4"/>
      <c r="C17" s="57"/>
      <c r="D17" s="4"/>
      <c r="E17" s="12"/>
      <c r="F17" s="12">
        <f>F13+F14+F15+F16</f>
        <v>9240</v>
      </c>
      <c r="G17" s="12"/>
      <c r="H17" s="12">
        <f>H13+H14</f>
        <v>9408.32</v>
      </c>
      <c r="I17" s="12"/>
      <c r="J17" s="12">
        <f>J13+J14+J15+J16</f>
        <v>0</v>
      </c>
      <c r="K17" s="12">
        <f>K13+K14+K15+K16</f>
        <v>18648.32</v>
      </c>
      <c r="L17" s="49"/>
    </row>
    <row r="18" spans="1:12" ht="18" customHeight="1" x14ac:dyDescent="0.3">
      <c r="A18" s="24" t="s">
        <v>13</v>
      </c>
      <c r="B18" s="3"/>
      <c r="C18" s="58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37</v>
      </c>
      <c r="B19" s="2" t="s">
        <v>38</v>
      </c>
      <c r="C19" s="45" t="s">
        <v>39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48</v>
      </c>
    </row>
    <row r="20" spans="1:12" ht="18" customHeight="1" x14ac:dyDescent="0.3">
      <c r="A20" s="61" t="s">
        <v>41</v>
      </c>
      <c r="B20" s="2"/>
      <c r="C20" s="45" t="s">
        <v>40</v>
      </c>
      <c r="D20" s="2">
        <v>8.6999999999999993</v>
      </c>
      <c r="E20" s="62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48</v>
      </c>
    </row>
    <row r="21" spans="1:12" ht="18" customHeight="1" x14ac:dyDescent="0.3">
      <c r="A21" s="61" t="s">
        <v>42</v>
      </c>
      <c r="B21" s="2" t="s">
        <v>47</v>
      </c>
      <c r="C21" s="45" t="s">
        <v>36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48</v>
      </c>
    </row>
    <row r="22" spans="1:12" ht="18" customHeight="1" x14ac:dyDescent="0.3">
      <c r="A22" s="63" t="s">
        <v>43</v>
      </c>
      <c r="B22" s="8"/>
      <c r="C22" s="56" t="s">
        <v>44</v>
      </c>
      <c r="D22" s="8">
        <v>0.20830000000000001</v>
      </c>
      <c r="E22" s="11"/>
      <c r="F22" s="11"/>
      <c r="G22" s="11">
        <f>물가시세표!D19</f>
        <v>138956</v>
      </c>
      <c r="H22" s="64">
        <f>G22*D22</f>
        <v>28944.534800000001</v>
      </c>
      <c r="I22" s="11"/>
      <c r="J22" s="11"/>
      <c r="K22" s="11">
        <f>F22+H22+J22</f>
        <v>28944.534800000001</v>
      </c>
      <c r="L22" s="18" t="s">
        <v>48</v>
      </c>
    </row>
    <row r="23" spans="1:12" ht="18" customHeight="1" x14ac:dyDescent="0.3">
      <c r="A23" s="20" t="s">
        <v>45</v>
      </c>
      <c r="B23" s="8" t="s">
        <v>46</v>
      </c>
      <c r="C23" s="56" t="s">
        <v>36</v>
      </c>
      <c r="D23" s="8">
        <v>3</v>
      </c>
      <c r="E23" s="11">
        <f>H17</f>
        <v>9408.32</v>
      </c>
      <c r="F23" s="11">
        <f>E23*(0.01*D23)</f>
        <v>282.24959999999999</v>
      </c>
      <c r="G23" s="11"/>
      <c r="H23" s="11"/>
      <c r="I23" s="11"/>
      <c r="J23" s="11"/>
      <c r="K23" s="11">
        <f>F23+H23+J23</f>
        <v>282.24959999999999</v>
      </c>
      <c r="L23" s="18" t="s">
        <v>49</v>
      </c>
    </row>
    <row r="24" spans="1:12" ht="18" customHeight="1" x14ac:dyDescent="0.3">
      <c r="A24" s="20"/>
      <c r="B24" s="8"/>
      <c r="C24" s="56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18</v>
      </c>
      <c r="B25" s="4"/>
      <c r="C25" s="57"/>
      <c r="D25" s="4"/>
      <c r="E25" s="12"/>
      <c r="F25" s="65">
        <f>F19+F20+F21+F22+F23+F24</f>
        <v>15274.441079999997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48361.687679999995</v>
      </c>
      <c r="L25" s="23"/>
    </row>
    <row r="26" spans="1:12" ht="18" customHeight="1" x14ac:dyDescent="0.3">
      <c r="A26" s="26"/>
      <c r="B26" s="3"/>
      <c r="C26" s="58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11</v>
      </c>
      <c r="B27" s="27"/>
      <c r="C27" s="59"/>
      <c r="D27" s="27"/>
      <c r="E27" s="28"/>
      <c r="F27" s="29">
        <f>F11+F17+F25</f>
        <v>332514.44108000002</v>
      </c>
      <c r="G27" s="29"/>
      <c r="H27" s="29">
        <f>H11+H17+H25</f>
        <v>38352.854800000001</v>
      </c>
      <c r="I27" s="29"/>
      <c r="J27" s="29">
        <f>J11+J17+J25</f>
        <v>4142.7118</v>
      </c>
      <c r="K27" s="29">
        <f>F27+H27+J27</f>
        <v>375010.00767999998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C8" sqref="C8"/>
    </sheetView>
  </sheetViews>
  <sheetFormatPr defaultRowHeight="16.5" x14ac:dyDescent="0.3"/>
  <cols>
    <col min="1" max="1" width="25.625" style="1" customWidth="1"/>
    <col min="2" max="2" width="35.625" style="1" customWidth="1"/>
    <col min="3" max="3" width="5.625" style="60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 thickBot="1" x14ac:dyDescent="0.35">
      <c r="A2" s="76" t="str">
        <f>물가시세표!A10</f>
        <v>차선분리대/무단금지바B형(연결형)</v>
      </c>
      <c r="B2" s="76"/>
      <c r="C2" s="52"/>
      <c r="D2" s="52"/>
      <c r="E2" s="9"/>
      <c r="F2" s="9"/>
      <c r="G2" s="9"/>
      <c r="H2" s="9"/>
      <c r="I2" s="9"/>
      <c r="J2" s="9"/>
      <c r="K2" s="9"/>
      <c r="L2" s="53" t="s">
        <v>72</v>
      </c>
    </row>
    <row r="3" spans="1:12" ht="18" customHeight="1" x14ac:dyDescent="0.3">
      <c r="A3" s="69" t="s">
        <v>0</v>
      </c>
      <c r="B3" s="71" t="s">
        <v>1</v>
      </c>
      <c r="C3" s="71" t="s">
        <v>3</v>
      </c>
      <c r="D3" s="71" t="s">
        <v>2</v>
      </c>
      <c r="E3" s="73" t="s">
        <v>16</v>
      </c>
      <c r="F3" s="73"/>
      <c r="G3" s="73"/>
      <c r="H3" s="73"/>
      <c r="I3" s="73"/>
      <c r="J3" s="73"/>
      <c r="K3" s="73"/>
      <c r="L3" s="74" t="s">
        <v>9</v>
      </c>
    </row>
    <row r="4" spans="1:12" ht="18" customHeight="1" x14ac:dyDescent="0.3">
      <c r="A4" s="70"/>
      <c r="B4" s="72"/>
      <c r="C4" s="72"/>
      <c r="D4" s="72"/>
      <c r="E4" s="66" t="s">
        <v>4</v>
      </c>
      <c r="F4" s="66"/>
      <c r="G4" s="66" t="s">
        <v>7</v>
      </c>
      <c r="H4" s="66"/>
      <c r="I4" s="66" t="s">
        <v>8</v>
      </c>
      <c r="J4" s="66"/>
      <c r="K4" s="66" t="s">
        <v>17</v>
      </c>
      <c r="L4" s="75"/>
    </row>
    <row r="5" spans="1:12" ht="18" customHeight="1" x14ac:dyDescent="0.3">
      <c r="A5" s="70"/>
      <c r="B5" s="72"/>
      <c r="C5" s="72"/>
      <c r="D5" s="72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66"/>
      <c r="L5" s="75"/>
    </row>
    <row r="6" spans="1:12" ht="18" customHeight="1" x14ac:dyDescent="0.3">
      <c r="A6" s="17" t="s">
        <v>12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물가시세표!A10</f>
        <v>차선분리대/무단금지바B형(연결형)</v>
      </c>
      <c r="B7" s="2" t="str">
        <f>물가시세표!B10</f>
        <v>H1000 x L2000 / 지주1 x 바3(무단1+무지2)</v>
      </c>
      <c r="C7" s="45" t="str">
        <f>물가시세표!C10</f>
        <v>경간</v>
      </c>
      <c r="D7" s="2">
        <v>1</v>
      </c>
      <c r="E7" s="10">
        <f>물가시세표!D10</f>
        <v>198000</v>
      </c>
      <c r="F7" s="10">
        <f>E7*D7</f>
        <v>198000</v>
      </c>
      <c r="G7" s="10"/>
      <c r="H7" s="10"/>
      <c r="I7" s="10"/>
      <c r="J7" s="10"/>
      <c r="K7" s="10">
        <f>F7+J7+H7</f>
        <v>198000</v>
      </c>
      <c r="L7" s="18" t="str">
        <f>물가시세표!E5</f>
        <v>물가정보 2020년 1월 261p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6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18</v>
      </c>
      <c r="B11" s="4"/>
      <c r="C11" s="57"/>
      <c r="D11" s="4"/>
      <c r="E11" s="12"/>
      <c r="F11" s="12">
        <f>F7+F8+F9+F10</f>
        <v>198000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198000</v>
      </c>
      <c r="L11" s="23"/>
    </row>
    <row r="12" spans="1:12" ht="18" customHeight="1" x14ac:dyDescent="0.3">
      <c r="A12" s="24" t="s">
        <v>19</v>
      </c>
      <c r="B12" s="3"/>
      <c r="C12" s="58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15</v>
      </c>
      <c r="B13" s="2"/>
      <c r="C13" s="45" t="s">
        <v>14</v>
      </c>
      <c r="D13" s="2">
        <v>0.04</v>
      </c>
      <c r="E13" s="10"/>
      <c r="F13" s="10"/>
      <c r="G13" s="10">
        <f>물가시세표!D17</f>
        <v>166063</v>
      </c>
      <c r="H13" s="10">
        <f>G13*D13</f>
        <v>6642.52</v>
      </c>
      <c r="I13" s="10"/>
      <c r="J13" s="10"/>
      <c r="K13" s="10">
        <f>F13+H13+J13</f>
        <v>6642.52</v>
      </c>
      <c r="L13" s="46" t="str">
        <f>물가시세표!E17</f>
        <v>대한건설협회 2020년 상반기 시중노임단가</v>
      </c>
    </row>
    <row r="14" spans="1:12" ht="18" customHeight="1" x14ac:dyDescent="0.3">
      <c r="A14" s="19" t="s">
        <v>10</v>
      </c>
      <c r="B14" s="2"/>
      <c r="C14" s="45" t="s">
        <v>14</v>
      </c>
      <c r="D14" s="2">
        <v>0.02</v>
      </c>
      <c r="E14" s="10"/>
      <c r="F14" s="10"/>
      <c r="G14" s="10">
        <f>물가시세표!D18</f>
        <v>138290</v>
      </c>
      <c r="H14" s="10">
        <f>G14*D14</f>
        <v>2765.8</v>
      </c>
      <c r="I14" s="10"/>
      <c r="J14" s="10"/>
      <c r="K14" s="10">
        <f>F14+H14+J14</f>
        <v>2765.8</v>
      </c>
      <c r="L14" s="46" t="str">
        <f>물가시세표!E17</f>
        <v>대한건설협회 2020년 상반기 시중노임단가</v>
      </c>
    </row>
    <row r="15" spans="1:12" ht="18" customHeight="1" x14ac:dyDescent="0.3">
      <c r="A15" s="19" t="s">
        <v>34</v>
      </c>
      <c r="B15" s="2" t="s">
        <v>35</v>
      </c>
      <c r="C15" s="45" t="s">
        <v>36</v>
      </c>
      <c r="D15" s="2">
        <v>3</v>
      </c>
      <c r="E15" s="10">
        <f>F11</f>
        <v>198000</v>
      </c>
      <c r="F15" s="10">
        <f>E15*(0.01*D15)</f>
        <v>5940</v>
      </c>
      <c r="G15" s="10"/>
      <c r="H15" s="10"/>
      <c r="I15" s="10"/>
      <c r="J15" s="10"/>
      <c r="K15" s="10">
        <f>F15+H15+J15</f>
        <v>5940</v>
      </c>
      <c r="L15" s="46"/>
    </row>
    <row r="16" spans="1:12" ht="18" customHeight="1" x14ac:dyDescent="0.3">
      <c r="A16" s="20"/>
      <c r="B16" s="8"/>
      <c r="C16" s="56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18</v>
      </c>
      <c r="B17" s="4"/>
      <c r="C17" s="57"/>
      <c r="D17" s="4"/>
      <c r="E17" s="12"/>
      <c r="F17" s="12">
        <f>F13+F14+F15+F16</f>
        <v>5940</v>
      </c>
      <c r="G17" s="12"/>
      <c r="H17" s="12">
        <f>H13+H14</f>
        <v>9408.32</v>
      </c>
      <c r="I17" s="12"/>
      <c r="J17" s="12">
        <f>J13+J14+J15+J16</f>
        <v>0</v>
      </c>
      <c r="K17" s="12">
        <f>K13+K14+K15+K16</f>
        <v>15348.32</v>
      </c>
      <c r="L17" s="49"/>
    </row>
    <row r="18" spans="1:12" ht="18" customHeight="1" x14ac:dyDescent="0.3">
      <c r="A18" s="24" t="s">
        <v>13</v>
      </c>
      <c r="B18" s="3"/>
      <c r="C18" s="58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37</v>
      </c>
      <c r="B19" s="2" t="s">
        <v>38</v>
      </c>
      <c r="C19" s="45" t="s">
        <v>39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48</v>
      </c>
    </row>
    <row r="20" spans="1:12" ht="18" customHeight="1" x14ac:dyDescent="0.3">
      <c r="A20" s="61" t="s">
        <v>41</v>
      </c>
      <c r="B20" s="2"/>
      <c r="C20" s="45" t="s">
        <v>40</v>
      </c>
      <c r="D20" s="2">
        <v>8.6999999999999993</v>
      </c>
      <c r="E20" s="62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48</v>
      </c>
    </row>
    <row r="21" spans="1:12" ht="18" customHeight="1" x14ac:dyDescent="0.3">
      <c r="A21" s="61" t="s">
        <v>42</v>
      </c>
      <c r="B21" s="2" t="s">
        <v>47</v>
      </c>
      <c r="C21" s="45" t="s">
        <v>36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48</v>
      </c>
    </row>
    <row r="22" spans="1:12" ht="18" customHeight="1" x14ac:dyDescent="0.3">
      <c r="A22" s="63" t="s">
        <v>43</v>
      </c>
      <c r="B22" s="8"/>
      <c r="C22" s="56" t="s">
        <v>44</v>
      </c>
      <c r="D22" s="8">
        <v>0.20830000000000001</v>
      </c>
      <c r="E22" s="11"/>
      <c r="F22" s="11"/>
      <c r="G22" s="11">
        <f>물가시세표!D19</f>
        <v>138956</v>
      </c>
      <c r="H22" s="64">
        <f>G22*D22</f>
        <v>28944.534800000001</v>
      </c>
      <c r="I22" s="11"/>
      <c r="J22" s="11"/>
      <c r="K22" s="11">
        <f>F22+H22+J22</f>
        <v>28944.534800000001</v>
      </c>
      <c r="L22" s="18" t="s">
        <v>48</v>
      </c>
    </row>
    <row r="23" spans="1:12" ht="18" customHeight="1" x14ac:dyDescent="0.3">
      <c r="A23" s="20" t="s">
        <v>45</v>
      </c>
      <c r="B23" s="8" t="s">
        <v>46</v>
      </c>
      <c r="C23" s="56" t="s">
        <v>36</v>
      </c>
      <c r="D23" s="8">
        <v>3</v>
      </c>
      <c r="E23" s="11">
        <f>H17</f>
        <v>9408.32</v>
      </c>
      <c r="F23" s="11">
        <f>E23*(0.01*D23)</f>
        <v>282.24959999999999</v>
      </c>
      <c r="G23" s="11"/>
      <c r="H23" s="11"/>
      <c r="I23" s="11"/>
      <c r="J23" s="11"/>
      <c r="K23" s="11">
        <f>F23+H23+J23</f>
        <v>282.24959999999999</v>
      </c>
      <c r="L23" s="18" t="s">
        <v>49</v>
      </c>
    </row>
    <row r="24" spans="1:12" ht="18" customHeight="1" x14ac:dyDescent="0.3">
      <c r="A24" s="20"/>
      <c r="B24" s="8"/>
      <c r="C24" s="56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18</v>
      </c>
      <c r="B25" s="4"/>
      <c r="C25" s="57"/>
      <c r="D25" s="4"/>
      <c r="E25" s="12"/>
      <c r="F25" s="65">
        <f>F19+F20+F21+F22+F23+F24</f>
        <v>15274.441079999997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48361.687679999995</v>
      </c>
      <c r="L25" s="23"/>
    </row>
    <row r="26" spans="1:12" ht="18" customHeight="1" x14ac:dyDescent="0.3">
      <c r="A26" s="26"/>
      <c r="B26" s="3"/>
      <c r="C26" s="58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11</v>
      </c>
      <c r="B27" s="27"/>
      <c r="C27" s="59"/>
      <c r="D27" s="27"/>
      <c r="E27" s="28"/>
      <c r="F27" s="29">
        <f>F11+F17+F25</f>
        <v>219214.44107999999</v>
      </c>
      <c r="G27" s="29"/>
      <c r="H27" s="29">
        <f>H11+H17+H25</f>
        <v>38352.854800000001</v>
      </c>
      <c r="I27" s="29"/>
      <c r="J27" s="29">
        <f>J11+J17+J25</f>
        <v>4142.7118</v>
      </c>
      <c r="K27" s="29">
        <f>F27+H27+J27</f>
        <v>261710.00767999998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C8" sqref="C8"/>
    </sheetView>
  </sheetViews>
  <sheetFormatPr defaultRowHeight="16.5" x14ac:dyDescent="0.3"/>
  <cols>
    <col min="1" max="1" width="25.625" style="1" customWidth="1"/>
    <col min="2" max="2" width="35.625" style="1" customWidth="1"/>
    <col min="3" max="3" width="5.625" style="60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 thickBot="1" x14ac:dyDescent="0.35">
      <c r="A2" s="76" t="str">
        <f>물가시세표!A11</f>
        <v>차선분리대/무지바형(독립형)</v>
      </c>
      <c r="B2" s="76"/>
      <c r="C2" s="55"/>
      <c r="D2" s="55"/>
      <c r="E2" s="9"/>
      <c r="F2" s="9"/>
      <c r="G2" s="9"/>
      <c r="H2" s="9"/>
      <c r="I2" s="9"/>
      <c r="J2" s="9"/>
      <c r="K2" s="9"/>
      <c r="L2" s="53" t="s">
        <v>72</v>
      </c>
    </row>
    <row r="3" spans="1:12" ht="18" customHeight="1" x14ac:dyDescent="0.3">
      <c r="A3" s="69" t="s">
        <v>0</v>
      </c>
      <c r="B3" s="71" t="s">
        <v>1</v>
      </c>
      <c r="C3" s="71" t="s">
        <v>3</v>
      </c>
      <c r="D3" s="71" t="s">
        <v>2</v>
      </c>
      <c r="E3" s="73" t="s">
        <v>16</v>
      </c>
      <c r="F3" s="73"/>
      <c r="G3" s="73"/>
      <c r="H3" s="73"/>
      <c r="I3" s="73"/>
      <c r="J3" s="73"/>
      <c r="K3" s="73"/>
      <c r="L3" s="74" t="s">
        <v>9</v>
      </c>
    </row>
    <row r="4" spans="1:12" ht="18" customHeight="1" x14ac:dyDescent="0.3">
      <c r="A4" s="70"/>
      <c r="B4" s="72"/>
      <c r="C4" s="72"/>
      <c r="D4" s="72"/>
      <c r="E4" s="66" t="s">
        <v>4</v>
      </c>
      <c r="F4" s="66"/>
      <c r="G4" s="66" t="s">
        <v>7</v>
      </c>
      <c r="H4" s="66"/>
      <c r="I4" s="66" t="s">
        <v>8</v>
      </c>
      <c r="J4" s="66"/>
      <c r="K4" s="66" t="s">
        <v>17</v>
      </c>
      <c r="L4" s="75"/>
    </row>
    <row r="5" spans="1:12" ht="18" customHeight="1" x14ac:dyDescent="0.3">
      <c r="A5" s="70"/>
      <c r="B5" s="72"/>
      <c r="C5" s="72"/>
      <c r="D5" s="72"/>
      <c r="E5" s="54" t="s">
        <v>5</v>
      </c>
      <c r="F5" s="54" t="s">
        <v>6</v>
      </c>
      <c r="G5" s="54" t="s">
        <v>5</v>
      </c>
      <c r="H5" s="54" t="s">
        <v>6</v>
      </c>
      <c r="I5" s="54" t="s">
        <v>5</v>
      </c>
      <c r="J5" s="54" t="s">
        <v>6</v>
      </c>
      <c r="K5" s="66"/>
      <c r="L5" s="75"/>
    </row>
    <row r="6" spans="1:12" ht="18" customHeight="1" x14ac:dyDescent="0.3">
      <c r="A6" s="17" t="s">
        <v>12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물가시세표!A11</f>
        <v>차선분리대/무지바형(독립형)</v>
      </c>
      <c r="B7" s="2" t="str">
        <f>물가시세표!B11</f>
        <v>H1000 x L2000 / 지주2 x 바3(무지3)</v>
      </c>
      <c r="C7" s="45" t="str">
        <f>물가시세표!C11</f>
        <v>경간</v>
      </c>
      <c r="D7" s="2">
        <v>1</v>
      </c>
      <c r="E7" s="10">
        <f>물가시세표!D11</f>
        <v>304000</v>
      </c>
      <c r="F7" s="10">
        <f>E7*D7</f>
        <v>304000</v>
      </c>
      <c r="G7" s="10"/>
      <c r="H7" s="10"/>
      <c r="I7" s="10"/>
      <c r="J7" s="10"/>
      <c r="K7" s="10">
        <f>F7+J7+H7</f>
        <v>304000</v>
      </c>
      <c r="L7" s="18" t="str">
        <f>물가시세표!E5</f>
        <v>물가정보 2020년 1월 261p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6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18</v>
      </c>
      <c r="B11" s="4"/>
      <c r="C11" s="57"/>
      <c r="D11" s="4"/>
      <c r="E11" s="12"/>
      <c r="F11" s="12">
        <f>F7+F8+F9+F10</f>
        <v>304000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304000</v>
      </c>
      <c r="L11" s="23"/>
    </row>
    <row r="12" spans="1:12" ht="18" customHeight="1" x14ac:dyDescent="0.3">
      <c r="A12" s="24" t="s">
        <v>19</v>
      </c>
      <c r="B12" s="3"/>
      <c r="C12" s="58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15</v>
      </c>
      <c r="B13" s="2"/>
      <c r="C13" s="45" t="s">
        <v>14</v>
      </c>
      <c r="D13" s="2">
        <v>0.04</v>
      </c>
      <c r="E13" s="10"/>
      <c r="F13" s="10"/>
      <c r="G13" s="10">
        <f>물가시세표!D17</f>
        <v>166063</v>
      </c>
      <c r="H13" s="10">
        <f>G13*D13</f>
        <v>6642.52</v>
      </c>
      <c r="I13" s="10"/>
      <c r="J13" s="10"/>
      <c r="K13" s="10">
        <f>F13+H13+J13</f>
        <v>6642.52</v>
      </c>
      <c r="L13" s="46" t="str">
        <f>물가시세표!E17</f>
        <v>대한건설협회 2020년 상반기 시중노임단가</v>
      </c>
    </row>
    <row r="14" spans="1:12" ht="18" customHeight="1" x14ac:dyDescent="0.3">
      <c r="A14" s="19" t="s">
        <v>10</v>
      </c>
      <c r="B14" s="2"/>
      <c r="C14" s="45" t="s">
        <v>14</v>
      </c>
      <c r="D14" s="2">
        <v>0.02</v>
      </c>
      <c r="E14" s="10"/>
      <c r="F14" s="10"/>
      <c r="G14" s="10">
        <f>물가시세표!D18</f>
        <v>138290</v>
      </c>
      <c r="H14" s="10">
        <f>G14*D14</f>
        <v>2765.8</v>
      </c>
      <c r="I14" s="10"/>
      <c r="J14" s="10"/>
      <c r="K14" s="10">
        <f>F14+H14+J14</f>
        <v>2765.8</v>
      </c>
      <c r="L14" s="46" t="str">
        <f>물가시세표!E17</f>
        <v>대한건설협회 2020년 상반기 시중노임단가</v>
      </c>
    </row>
    <row r="15" spans="1:12" ht="18" customHeight="1" x14ac:dyDescent="0.3">
      <c r="A15" s="19" t="s">
        <v>34</v>
      </c>
      <c r="B15" s="2" t="s">
        <v>35</v>
      </c>
      <c r="C15" s="45" t="s">
        <v>36</v>
      </c>
      <c r="D15" s="2">
        <v>3</v>
      </c>
      <c r="E15" s="10">
        <f>F11</f>
        <v>304000</v>
      </c>
      <c r="F15" s="10">
        <f>E15*(0.01*D15)</f>
        <v>9120</v>
      </c>
      <c r="G15" s="10"/>
      <c r="H15" s="10"/>
      <c r="I15" s="10"/>
      <c r="J15" s="10"/>
      <c r="K15" s="10">
        <f>F15+H15+J15</f>
        <v>9120</v>
      </c>
      <c r="L15" s="46"/>
    </row>
    <row r="16" spans="1:12" ht="18" customHeight="1" x14ac:dyDescent="0.3">
      <c r="A16" s="20"/>
      <c r="B16" s="8"/>
      <c r="C16" s="56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18</v>
      </c>
      <c r="B17" s="4"/>
      <c r="C17" s="57"/>
      <c r="D17" s="4"/>
      <c r="E17" s="12"/>
      <c r="F17" s="12">
        <f>F13+F14+F15+F16</f>
        <v>9120</v>
      </c>
      <c r="G17" s="12"/>
      <c r="H17" s="12">
        <f>H13+H14</f>
        <v>9408.32</v>
      </c>
      <c r="I17" s="12"/>
      <c r="J17" s="12">
        <f>J13+J14+J15+J16</f>
        <v>0</v>
      </c>
      <c r="K17" s="12">
        <f>K13+K14+K15+K16</f>
        <v>18528.32</v>
      </c>
      <c r="L17" s="49"/>
    </row>
    <row r="18" spans="1:12" ht="18" customHeight="1" x14ac:dyDescent="0.3">
      <c r="A18" s="24" t="s">
        <v>13</v>
      </c>
      <c r="B18" s="3"/>
      <c r="C18" s="58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37</v>
      </c>
      <c r="B19" s="2" t="s">
        <v>38</v>
      </c>
      <c r="C19" s="45" t="s">
        <v>39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48</v>
      </c>
    </row>
    <row r="20" spans="1:12" ht="18" customHeight="1" x14ac:dyDescent="0.3">
      <c r="A20" s="61" t="s">
        <v>41</v>
      </c>
      <c r="B20" s="2"/>
      <c r="C20" s="45" t="s">
        <v>40</v>
      </c>
      <c r="D20" s="2">
        <v>8.6999999999999993</v>
      </c>
      <c r="E20" s="62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48</v>
      </c>
    </row>
    <row r="21" spans="1:12" ht="18" customHeight="1" x14ac:dyDescent="0.3">
      <c r="A21" s="61" t="s">
        <v>42</v>
      </c>
      <c r="B21" s="2" t="s">
        <v>47</v>
      </c>
      <c r="C21" s="45" t="s">
        <v>36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48</v>
      </c>
    </row>
    <row r="22" spans="1:12" ht="18" customHeight="1" x14ac:dyDescent="0.3">
      <c r="A22" s="63" t="s">
        <v>43</v>
      </c>
      <c r="B22" s="8"/>
      <c r="C22" s="56" t="s">
        <v>28</v>
      </c>
      <c r="D22" s="8">
        <v>0.20830000000000001</v>
      </c>
      <c r="E22" s="11"/>
      <c r="F22" s="11"/>
      <c r="G22" s="11">
        <f>물가시세표!D19</f>
        <v>138956</v>
      </c>
      <c r="H22" s="64">
        <f>G22*D22</f>
        <v>28944.534800000001</v>
      </c>
      <c r="I22" s="11"/>
      <c r="J22" s="11"/>
      <c r="K22" s="11">
        <f>F22+H22+J22</f>
        <v>28944.534800000001</v>
      </c>
      <c r="L22" s="18" t="s">
        <v>48</v>
      </c>
    </row>
    <row r="23" spans="1:12" ht="18" customHeight="1" x14ac:dyDescent="0.3">
      <c r="A23" s="20" t="s">
        <v>45</v>
      </c>
      <c r="B23" s="8" t="s">
        <v>46</v>
      </c>
      <c r="C23" s="56" t="s">
        <v>36</v>
      </c>
      <c r="D23" s="8">
        <v>3</v>
      </c>
      <c r="E23" s="11">
        <f>H17</f>
        <v>9408.32</v>
      </c>
      <c r="F23" s="11">
        <f>E23*(0.01*D23)</f>
        <v>282.24959999999999</v>
      </c>
      <c r="G23" s="11"/>
      <c r="H23" s="11"/>
      <c r="I23" s="11"/>
      <c r="J23" s="11"/>
      <c r="K23" s="11">
        <f>F23+H23+J23</f>
        <v>282.24959999999999</v>
      </c>
      <c r="L23" s="18" t="s">
        <v>49</v>
      </c>
    </row>
    <row r="24" spans="1:12" ht="18" customHeight="1" x14ac:dyDescent="0.3">
      <c r="A24" s="20"/>
      <c r="B24" s="8"/>
      <c r="C24" s="56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18</v>
      </c>
      <c r="B25" s="4"/>
      <c r="C25" s="57"/>
      <c r="D25" s="4"/>
      <c r="E25" s="12"/>
      <c r="F25" s="65">
        <f>F19+F20+F21+F22+F23+F24</f>
        <v>15274.441079999997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48361.687679999995</v>
      </c>
      <c r="L25" s="23"/>
    </row>
    <row r="26" spans="1:12" ht="18" customHeight="1" x14ac:dyDescent="0.3">
      <c r="A26" s="26"/>
      <c r="B26" s="3"/>
      <c r="C26" s="58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11</v>
      </c>
      <c r="B27" s="27"/>
      <c r="C27" s="59"/>
      <c r="D27" s="27"/>
      <c r="E27" s="28"/>
      <c r="F27" s="29">
        <f>F11+F17+F25</f>
        <v>328394.44108000002</v>
      </c>
      <c r="G27" s="29"/>
      <c r="H27" s="29">
        <f>H11+H17+H25</f>
        <v>38352.854800000001</v>
      </c>
      <c r="I27" s="29"/>
      <c r="J27" s="29">
        <f>J11+J17+J25</f>
        <v>4142.7118</v>
      </c>
      <c r="K27" s="29">
        <f>F27+H27+J27</f>
        <v>370890.00767999998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C8" sqref="C8"/>
    </sheetView>
  </sheetViews>
  <sheetFormatPr defaultRowHeight="16.5" x14ac:dyDescent="0.3"/>
  <cols>
    <col min="1" max="1" width="25.625" style="1" customWidth="1"/>
    <col min="2" max="2" width="35.625" style="1" customWidth="1"/>
    <col min="3" max="3" width="5.625" style="60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 thickBot="1" x14ac:dyDescent="0.35">
      <c r="A2" s="76" t="str">
        <f>물가시세표!A12</f>
        <v>차선분리대/무지바형(연결형)</v>
      </c>
      <c r="B2" s="76"/>
      <c r="C2" s="55"/>
      <c r="D2" s="55"/>
      <c r="E2" s="9"/>
      <c r="F2" s="9"/>
      <c r="G2" s="9"/>
      <c r="H2" s="9"/>
      <c r="I2" s="9"/>
      <c r="J2" s="9"/>
      <c r="K2" s="9"/>
      <c r="L2" s="53" t="s">
        <v>72</v>
      </c>
    </row>
    <row r="3" spans="1:12" ht="18" customHeight="1" x14ac:dyDescent="0.3">
      <c r="A3" s="69" t="s">
        <v>0</v>
      </c>
      <c r="B3" s="71" t="s">
        <v>1</v>
      </c>
      <c r="C3" s="71" t="s">
        <v>3</v>
      </c>
      <c r="D3" s="71" t="s">
        <v>2</v>
      </c>
      <c r="E3" s="73" t="s">
        <v>16</v>
      </c>
      <c r="F3" s="73"/>
      <c r="G3" s="73"/>
      <c r="H3" s="73"/>
      <c r="I3" s="73"/>
      <c r="J3" s="73"/>
      <c r="K3" s="73"/>
      <c r="L3" s="74" t="s">
        <v>9</v>
      </c>
    </row>
    <row r="4" spans="1:12" ht="18" customHeight="1" x14ac:dyDescent="0.3">
      <c r="A4" s="70"/>
      <c r="B4" s="72"/>
      <c r="C4" s="72"/>
      <c r="D4" s="72"/>
      <c r="E4" s="66" t="s">
        <v>4</v>
      </c>
      <c r="F4" s="66"/>
      <c r="G4" s="66" t="s">
        <v>7</v>
      </c>
      <c r="H4" s="66"/>
      <c r="I4" s="66" t="s">
        <v>8</v>
      </c>
      <c r="J4" s="66"/>
      <c r="K4" s="66" t="s">
        <v>17</v>
      </c>
      <c r="L4" s="75"/>
    </row>
    <row r="5" spans="1:12" ht="18" customHeight="1" x14ac:dyDescent="0.3">
      <c r="A5" s="70"/>
      <c r="B5" s="72"/>
      <c r="C5" s="72"/>
      <c r="D5" s="72"/>
      <c r="E5" s="54" t="s">
        <v>5</v>
      </c>
      <c r="F5" s="54" t="s">
        <v>6</v>
      </c>
      <c r="G5" s="54" t="s">
        <v>5</v>
      </c>
      <c r="H5" s="54" t="s">
        <v>6</v>
      </c>
      <c r="I5" s="54" t="s">
        <v>5</v>
      </c>
      <c r="J5" s="54" t="s">
        <v>6</v>
      </c>
      <c r="K5" s="66"/>
      <c r="L5" s="75"/>
    </row>
    <row r="6" spans="1:12" ht="18" customHeight="1" x14ac:dyDescent="0.3">
      <c r="A6" s="17" t="s">
        <v>12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물가시세표!A12</f>
        <v>차선분리대/무지바형(연결형)</v>
      </c>
      <c r="B7" s="2" t="str">
        <f>물가시세표!B12</f>
        <v>H1000 x L2000 / 지주1 x 바3(무지3)</v>
      </c>
      <c r="C7" s="45" t="str">
        <f>물가시세표!C12</f>
        <v>경간</v>
      </c>
      <c r="D7" s="2">
        <v>1</v>
      </c>
      <c r="E7" s="10">
        <f>물가시세표!D12</f>
        <v>194000</v>
      </c>
      <c r="F7" s="10">
        <f>E7*D7</f>
        <v>194000</v>
      </c>
      <c r="G7" s="10"/>
      <c r="H7" s="10"/>
      <c r="I7" s="10"/>
      <c r="J7" s="10"/>
      <c r="K7" s="10">
        <f>F7+J7+H7</f>
        <v>194000</v>
      </c>
      <c r="L7" s="18" t="str">
        <f>물가시세표!E5</f>
        <v>물가정보 2020년 1월 261p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6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18</v>
      </c>
      <c r="B11" s="4"/>
      <c r="C11" s="57"/>
      <c r="D11" s="4"/>
      <c r="E11" s="12"/>
      <c r="F11" s="12">
        <f>F7+F8+F9+F10</f>
        <v>194000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194000</v>
      </c>
      <c r="L11" s="23"/>
    </row>
    <row r="12" spans="1:12" ht="18" customHeight="1" x14ac:dyDescent="0.3">
      <c r="A12" s="24" t="s">
        <v>19</v>
      </c>
      <c r="B12" s="3"/>
      <c r="C12" s="58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15</v>
      </c>
      <c r="B13" s="2"/>
      <c r="C13" s="45" t="s">
        <v>14</v>
      </c>
      <c r="D13" s="2">
        <v>0.04</v>
      </c>
      <c r="E13" s="10"/>
      <c r="F13" s="10"/>
      <c r="G13" s="10">
        <f>물가시세표!D17</f>
        <v>166063</v>
      </c>
      <c r="H13" s="10">
        <f>G13*D13</f>
        <v>6642.52</v>
      </c>
      <c r="I13" s="10"/>
      <c r="J13" s="10"/>
      <c r="K13" s="10">
        <f>F13+H13+J13</f>
        <v>6642.52</v>
      </c>
      <c r="L13" s="46" t="str">
        <f>물가시세표!E17</f>
        <v>대한건설협회 2020년 상반기 시중노임단가</v>
      </c>
    </row>
    <row r="14" spans="1:12" ht="18" customHeight="1" x14ac:dyDescent="0.3">
      <c r="A14" s="19" t="s">
        <v>10</v>
      </c>
      <c r="B14" s="2"/>
      <c r="C14" s="45" t="s">
        <v>14</v>
      </c>
      <c r="D14" s="2">
        <v>0.02</v>
      </c>
      <c r="E14" s="10"/>
      <c r="F14" s="10"/>
      <c r="G14" s="10">
        <f>물가시세표!D18</f>
        <v>138290</v>
      </c>
      <c r="H14" s="10">
        <f>G14*D14</f>
        <v>2765.8</v>
      </c>
      <c r="I14" s="10"/>
      <c r="J14" s="10"/>
      <c r="K14" s="10">
        <f>F14+H14+J14</f>
        <v>2765.8</v>
      </c>
      <c r="L14" s="46" t="str">
        <f>물가시세표!E17</f>
        <v>대한건설협회 2020년 상반기 시중노임단가</v>
      </c>
    </row>
    <row r="15" spans="1:12" ht="18" customHeight="1" x14ac:dyDescent="0.3">
      <c r="A15" s="19" t="s">
        <v>34</v>
      </c>
      <c r="B15" s="2" t="s">
        <v>35</v>
      </c>
      <c r="C15" s="45" t="s">
        <v>36</v>
      </c>
      <c r="D15" s="2">
        <v>3</v>
      </c>
      <c r="E15" s="10">
        <f>F11</f>
        <v>194000</v>
      </c>
      <c r="F15" s="10">
        <f>E15*(0.01*D15)</f>
        <v>5820</v>
      </c>
      <c r="G15" s="10"/>
      <c r="H15" s="10"/>
      <c r="I15" s="10"/>
      <c r="J15" s="10"/>
      <c r="K15" s="10">
        <f>F15+H15+J15</f>
        <v>5820</v>
      </c>
      <c r="L15" s="46"/>
    </row>
    <row r="16" spans="1:12" ht="18" customHeight="1" x14ac:dyDescent="0.3">
      <c r="A16" s="20"/>
      <c r="B16" s="8"/>
      <c r="C16" s="56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18</v>
      </c>
      <c r="B17" s="4"/>
      <c r="C17" s="57"/>
      <c r="D17" s="4"/>
      <c r="E17" s="12"/>
      <c r="F17" s="12">
        <f>F13+F14+F15+F16</f>
        <v>5820</v>
      </c>
      <c r="G17" s="12"/>
      <c r="H17" s="12">
        <f>H13+H14</f>
        <v>9408.32</v>
      </c>
      <c r="I17" s="12"/>
      <c r="J17" s="12">
        <f>J13+J14+J15+J16</f>
        <v>0</v>
      </c>
      <c r="K17" s="12">
        <f>K13+K14+K15+K16</f>
        <v>15228.32</v>
      </c>
      <c r="L17" s="49"/>
    </row>
    <row r="18" spans="1:12" ht="18" customHeight="1" x14ac:dyDescent="0.3">
      <c r="A18" s="24" t="s">
        <v>13</v>
      </c>
      <c r="B18" s="3"/>
      <c r="C18" s="58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37</v>
      </c>
      <c r="B19" s="2" t="s">
        <v>38</v>
      </c>
      <c r="C19" s="45" t="s">
        <v>39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48</v>
      </c>
    </row>
    <row r="20" spans="1:12" ht="18" customHeight="1" x14ac:dyDescent="0.3">
      <c r="A20" s="61" t="s">
        <v>41</v>
      </c>
      <c r="B20" s="2"/>
      <c r="C20" s="45" t="s">
        <v>40</v>
      </c>
      <c r="D20" s="2">
        <v>8.6999999999999993</v>
      </c>
      <c r="E20" s="62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48</v>
      </c>
    </row>
    <row r="21" spans="1:12" ht="18" customHeight="1" x14ac:dyDescent="0.3">
      <c r="A21" s="61" t="s">
        <v>42</v>
      </c>
      <c r="B21" s="2" t="s">
        <v>47</v>
      </c>
      <c r="C21" s="45" t="s">
        <v>36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48</v>
      </c>
    </row>
    <row r="22" spans="1:12" ht="18" customHeight="1" x14ac:dyDescent="0.3">
      <c r="A22" s="63" t="s">
        <v>43</v>
      </c>
      <c r="B22" s="8"/>
      <c r="C22" s="56" t="s">
        <v>28</v>
      </c>
      <c r="D22" s="8">
        <v>0.20830000000000001</v>
      </c>
      <c r="E22" s="11"/>
      <c r="F22" s="11"/>
      <c r="G22" s="11">
        <f>물가시세표!D19</f>
        <v>138956</v>
      </c>
      <c r="H22" s="64">
        <f>G22*D22</f>
        <v>28944.534800000001</v>
      </c>
      <c r="I22" s="11"/>
      <c r="J22" s="11"/>
      <c r="K22" s="11">
        <f>F22+H22+J22</f>
        <v>28944.534800000001</v>
      </c>
      <c r="L22" s="18" t="s">
        <v>48</v>
      </c>
    </row>
    <row r="23" spans="1:12" ht="18" customHeight="1" x14ac:dyDescent="0.3">
      <c r="A23" s="20" t="s">
        <v>45</v>
      </c>
      <c r="B23" s="8" t="s">
        <v>46</v>
      </c>
      <c r="C23" s="56" t="s">
        <v>36</v>
      </c>
      <c r="D23" s="8">
        <v>3</v>
      </c>
      <c r="E23" s="11">
        <f>H17</f>
        <v>9408.32</v>
      </c>
      <c r="F23" s="11">
        <f>E23*(0.01*D23)</f>
        <v>282.24959999999999</v>
      </c>
      <c r="G23" s="11"/>
      <c r="H23" s="11"/>
      <c r="I23" s="11"/>
      <c r="J23" s="11"/>
      <c r="K23" s="11">
        <f>F23+H23+J23</f>
        <v>282.24959999999999</v>
      </c>
      <c r="L23" s="18" t="s">
        <v>49</v>
      </c>
    </row>
    <row r="24" spans="1:12" ht="18" customHeight="1" x14ac:dyDescent="0.3">
      <c r="A24" s="20"/>
      <c r="B24" s="8"/>
      <c r="C24" s="56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18</v>
      </c>
      <c r="B25" s="4"/>
      <c r="C25" s="57"/>
      <c r="D25" s="4"/>
      <c r="E25" s="12"/>
      <c r="F25" s="65">
        <f>F19+F20+F21+F22+F23+F24</f>
        <v>15274.441079999997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48361.687679999995</v>
      </c>
      <c r="L25" s="23"/>
    </row>
    <row r="26" spans="1:12" ht="18" customHeight="1" x14ac:dyDescent="0.3">
      <c r="A26" s="26"/>
      <c r="B26" s="3"/>
      <c r="C26" s="58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11</v>
      </c>
      <c r="B27" s="27"/>
      <c r="C27" s="59"/>
      <c r="D27" s="27"/>
      <c r="E27" s="28"/>
      <c r="F27" s="29">
        <f>F11+F17+F25</f>
        <v>215094.44107999999</v>
      </c>
      <c r="G27" s="29"/>
      <c r="H27" s="29">
        <f>H11+H17+H25</f>
        <v>38352.854800000001</v>
      </c>
      <c r="I27" s="29"/>
      <c r="J27" s="29">
        <f>J11+J17+J25</f>
        <v>4142.7118</v>
      </c>
      <c r="K27" s="29">
        <f>F27+H27+J27</f>
        <v>257590.00767999998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C8" sqref="C8"/>
    </sheetView>
  </sheetViews>
  <sheetFormatPr defaultRowHeight="16.5" x14ac:dyDescent="0.3"/>
  <cols>
    <col min="1" max="1" width="25.625" style="1" customWidth="1"/>
    <col min="2" max="2" width="35.625" style="1" customWidth="1"/>
    <col min="3" max="3" width="5.625" style="60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 thickBot="1" x14ac:dyDescent="0.35">
      <c r="A2" s="76" t="str">
        <f>물가시세표!A13</f>
        <v>차선분리대/휀스형(독립형)</v>
      </c>
      <c r="B2" s="76"/>
      <c r="C2" s="55"/>
      <c r="D2" s="55"/>
      <c r="E2" s="9"/>
      <c r="F2" s="9"/>
      <c r="G2" s="9"/>
      <c r="H2" s="9"/>
      <c r="I2" s="9"/>
      <c r="J2" s="9"/>
      <c r="K2" s="9"/>
      <c r="L2" s="53" t="s">
        <v>72</v>
      </c>
    </row>
    <row r="3" spans="1:12" ht="18" customHeight="1" x14ac:dyDescent="0.3">
      <c r="A3" s="69" t="s">
        <v>0</v>
      </c>
      <c r="B3" s="71" t="s">
        <v>1</v>
      </c>
      <c r="C3" s="71" t="s">
        <v>3</v>
      </c>
      <c r="D3" s="71" t="s">
        <v>2</v>
      </c>
      <c r="E3" s="73" t="s">
        <v>16</v>
      </c>
      <c r="F3" s="73"/>
      <c r="G3" s="73"/>
      <c r="H3" s="73"/>
      <c r="I3" s="73"/>
      <c r="J3" s="73"/>
      <c r="K3" s="73"/>
      <c r="L3" s="74" t="s">
        <v>9</v>
      </c>
    </row>
    <row r="4" spans="1:12" ht="18" customHeight="1" x14ac:dyDescent="0.3">
      <c r="A4" s="70"/>
      <c r="B4" s="72"/>
      <c r="C4" s="72"/>
      <c r="D4" s="72"/>
      <c r="E4" s="66" t="s">
        <v>4</v>
      </c>
      <c r="F4" s="66"/>
      <c r="G4" s="66" t="s">
        <v>7</v>
      </c>
      <c r="H4" s="66"/>
      <c r="I4" s="66" t="s">
        <v>8</v>
      </c>
      <c r="J4" s="66"/>
      <c r="K4" s="66" t="s">
        <v>17</v>
      </c>
      <c r="L4" s="75"/>
    </row>
    <row r="5" spans="1:12" ht="18" customHeight="1" x14ac:dyDescent="0.3">
      <c r="A5" s="70"/>
      <c r="B5" s="72"/>
      <c r="C5" s="72"/>
      <c r="D5" s="72"/>
      <c r="E5" s="54" t="s">
        <v>5</v>
      </c>
      <c r="F5" s="54" t="s">
        <v>6</v>
      </c>
      <c r="G5" s="54" t="s">
        <v>5</v>
      </c>
      <c r="H5" s="54" t="s">
        <v>6</v>
      </c>
      <c r="I5" s="54" t="s">
        <v>5</v>
      </c>
      <c r="J5" s="54" t="s">
        <v>6</v>
      </c>
      <c r="K5" s="66"/>
      <c r="L5" s="75"/>
    </row>
    <row r="6" spans="1:12" ht="18" customHeight="1" x14ac:dyDescent="0.3">
      <c r="A6" s="17" t="s">
        <v>12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물가시세표!A13</f>
        <v>차선분리대/휀스형(독립형)</v>
      </c>
      <c r="B7" s="2" t="str">
        <f>물가시세표!B13</f>
        <v>H1000 x L2000 / 지주2 x 휀스</v>
      </c>
      <c r="C7" s="45" t="str">
        <f>물가시세표!C13</f>
        <v>경간</v>
      </c>
      <c r="D7" s="2">
        <v>1</v>
      </c>
      <c r="E7" s="10">
        <f>물가시세표!D13</f>
        <v>320000</v>
      </c>
      <c r="F7" s="10">
        <f>E7*D7</f>
        <v>320000</v>
      </c>
      <c r="G7" s="10"/>
      <c r="H7" s="10"/>
      <c r="I7" s="10"/>
      <c r="J7" s="10"/>
      <c r="K7" s="10">
        <f>F7+J7+H7</f>
        <v>320000</v>
      </c>
      <c r="L7" s="18" t="str">
        <f>물가시세표!E5</f>
        <v>물가정보 2020년 1월 261p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6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18</v>
      </c>
      <c r="B11" s="4"/>
      <c r="C11" s="57"/>
      <c r="D11" s="4"/>
      <c r="E11" s="12"/>
      <c r="F11" s="12">
        <f>F7+F8+F9+F10</f>
        <v>320000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320000</v>
      </c>
      <c r="L11" s="23"/>
    </row>
    <row r="12" spans="1:12" ht="18" customHeight="1" x14ac:dyDescent="0.3">
      <c r="A12" s="24" t="s">
        <v>19</v>
      </c>
      <c r="B12" s="3"/>
      <c r="C12" s="58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15</v>
      </c>
      <c r="B13" s="2"/>
      <c r="C13" s="45" t="s">
        <v>14</v>
      </c>
      <c r="D13" s="2">
        <v>0.04</v>
      </c>
      <c r="E13" s="10"/>
      <c r="F13" s="10"/>
      <c r="G13" s="10">
        <f>물가시세표!D17</f>
        <v>166063</v>
      </c>
      <c r="H13" s="10">
        <f>G13*D13</f>
        <v>6642.52</v>
      </c>
      <c r="I13" s="10"/>
      <c r="J13" s="10"/>
      <c r="K13" s="10">
        <f>F13+H13+J13</f>
        <v>6642.52</v>
      </c>
      <c r="L13" s="46" t="str">
        <f>물가시세표!E17</f>
        <v>대한건설협회 2020년 상반기 시중노임단가</v>
      </c>
    </row>
    <row r="14" spans="1:12" ht="18" customHeight="1" x14ac:dyDescent="0.3">
      <c r="A14" s="19" t="s">
        <v>10</v>
      </c>
      <c r="B14" s="2"/>
      <c r="C14" s="45" t="s">
        <v>14</v>
      </c>
      <c r="D14" s="2">
        <v>0.02</v>
      </c>
      <c r="E14" s="10"/>
      <c r="F14" s="10"/>
      <c r="G14" s="10">
        <f>물가시세표!D18</f>
        <v>138290</v>
      </c>
      <c r="H14" s="10">
        <f>G14*D14</f>
        <v>2765.8</v>
      </c>
      <c r="I14" s="10"/>
      <c r="J14" s="10"/>
      <c r="K14" s="10">
        <f>F14+H14+J14</f>
        <v>2765.8</v>
      </c>
      <c r="L14" s="46" t="str">
        <f>물가시세표!E17</f>
        <v>대한건설협회 2020년 상반기 시중노임단가</v>
      </c>
    </row>
    <row r="15" spans="1:12" ht="18" customHeight="1" x14ac:dyDescent="0.3">
      <c r="A15" s="19" t="s">
        <v>34</v>
      </c>
      <c r="B15" s="2" t="s">
        <v>35</v>
      </c>
      <c r="C15" s="45" t="s">
        <v>36</v>
      </c>
      <c r="D15" s="2">
        <v>3</v>
      </c>
      <c r="E15" s="10">
        <f>F11</f>
        <v>320000</v>
      </c>
      <c r="F15" s="10">
        <f>E15*(0.01*D15)</f>
        <v>9600</v>
      </c>
      <c r="G15" s="10"/>
      <c r="H15" s="10"/>
      <c r="I15" s="10"/>
      <c r="J15" s="10"/>
      <c r="K15" s="10">
        <f>F15+H15+J15</f>
        <v>9600</v>
      </c>
      <c r="L15" s="46"/>
    </row>
    <row r="16" spans="1:12" ht="18" customHeight="1" x14ac:dyDescent="0.3">
      <c r="A16" s="20"/>
      <c r="B16" s="8"/>
      <c r="C16" s="56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18</v>
      </c>
      <c r="B17" s="4"/>
      <c r="C17" s="57"/>
      <c r="D17" s="4"/>
      <c r="E17" s="12"/>
      <c r="F17" s="12">
        <f>F13+F14+F15+F16</f>
        <v>9600</v>
      </c>
      <c r="G17" s="12"/>
      <c r="H17" s="12">
        <f>H13+H14</f>
        <v>9408.32</v>
      </c>
      <c r="I17" s="12"/>
      <c r="J17" s="12">
        <f>J13+J14+J15+J16</f>
        <v>0</v>
      </c>
      <c r="K17" s="12">
        <f>K13+K14+K15+K16</f>
        <v>19008.32</v>
      </c>
      <c r="L17" s="49"/>
    </row>
    <row r="18" spans="1:12" ht="18" customHeight="1" x14ac:dyDescent="0.3">
      <c r="A18" s="24" t="s">
        <v>13</v>
      </c>
      <c r="B18" s="3"/>
      <c r="C18" s="58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37</v>
      </c>
      <c r="B19" s="2" t="s">
        <v>38</v>
      </c>
      <c r="C19" s="45" t="s">
        <v>39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48</v>
      </c>
    </row>
    <row r="20" spans="1:12" ht="18" customHeight="1" x14ac:dyDescent="0.3">
      <c r="A20" s="61" t="s">
        <v>41</v>
      </c>
      <c r="B20" s="2"/>
      <c r="C20" s="45" t="s">
        <v>40</v>
      </c>
      <c r="D20" s="2">
        <v>8.6999999999999993</v>
      </c>
      <c r="E20" s="62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48</v>
      </c>
    </row>
    <row r="21" spans="1:12" ht="18" customHeight="1" x14ac:dyDescent="0.3">
      <c r="A21" s="61" t="s">
        <v>42</v>
      </c>
      <c r="B21" s="2" t="s">
        <v>47</v>
      </c>
      <c r="C21" s="45" t="s">
        <v>36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48</v>
      </c>
    </row>
    <row r="22" spans="1:12" ht="18" customHeight="1" x14ac:dyDescent="0.3">
      <c r="A22" s="63" t="s">
        <v>43</v>
      </c>
      <c r="B22" s="8"/>
      <c r="C22" s="56" t="s">
        <v>28</v>
      </c>
      <c r="D22" s="8">
        <v>0.20830000000000001</v>
      </c>
      <c r="E22" s="11"/>
      <c r="F22" s="11"/>
      <c r="G22" s="11">
        <f>물가시세표!D19</f>
        <v>138956</v>
      </c>
      <c r="H22" s="64">
        <f>G22*D22</f>
        <v>28944.534800000001</v>
      </c>
      <c r="I22" s="11"/>
      <c r="J22" s="11"/>
      <c r="K22" s="11">
        <f>F22+H22+J22</f>
        <v>28944.534800000001</v>
      </c>
      <c r="L22" s="18" t="s">
        <v>48</v>
      </c>
    </row>
    <row r="23" spans="1:12" ht="18" customHeight="1" x14ac:dyDescent="0.3">
      <c r="A23" s="20" t="s">
        <v>45</v>
      </c>
      <c r="B23" s="8" t="s">
        <v>46</v>
      </c>
      <c r="C23" s="56" t="s">
        <v>36</v>
      </c>
      <c r="D23" s="8">
        <v>3</v>
      </c>
      <c r="E23" s="11">
        <f>H17</f>
        <v>9408.32</v>
      </c>
      <c r="F23" s="11">
        <f>E23*(0.01*D23)</f>
        <v>282.24959999999999</v>
      </c>
      <c r="G23" s="11"/>
      <c r="H23" s="11"/>
      <c r="I23" s="11"/>
      <c r="J23" s="11"/>
      <c r="K23" s="11">
        <f>F23+H23+J23</f>
        <v>282.24959999999999</v>
      </c>
      <c r="L23" s="18" t="s">
        <v>49</v>
      </c>
    </row>
    <row r="24" spans="1:12" ht="18" customHeight="1" x14ac:dyDescent="0.3">
      <c r="A24" s="20"/>
      <c r="B24" s="8"/>
      <c r="C24" s="56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18</v>
      </c>
      <c r="B25" s="4"/>
      <c r="C25" s="57"/>
      <c r="D25" s="4"/>
      <c r="E25" s="12"/>
      <c r="F25" s="65">
        <f>F19+F20+F21+F22+F23+F24</f>
        <v>15274.441079999997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48361.687679999995</v>
      </c>
      <c r="L25" s="23"/>
    </row>
    <row r="26" spans="1:12" ht="18" customHeight="1" x14ac:dyDescent="0.3">
      <c r="A26" s="26"/>
      <c r="B26" s="3"/>
      <c r="C26" s="58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11</v>
      </c>
      <c r="B27" s="27"/>
      <c r="C27" s="59"/>
      <c r="D27" s="27"/>
      <c r="E27" s="28"/>
      <c r="F27" s="29">
        <f>F11+F17+F25</f>
        <v>344874.44108000002</v>
      </c>
      <c r="G27" s="29"/>
      <c r="H27" s="29">
        <f>H11+H17+H25</f>
        <v>38352.854800000001</v>
      </c>
      <c r="I27" s="29"/>
      <c r="J27" s="29">
        <f>J11+J17+J25</f>
        <v>4142.7118</v>
      </c>
      <c r="K27" s="29">
        <f>F27+H27+J27</f>
        <v>387370.00767999998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</vt:i4>
      </vt:variant>
    </vt:vector>
  </HeadingPairs>
  <TitlesOfParts>
    <vt:vector size="12" baseType="lpstr">
      <vt:lpstr>두줄3단바형(독립형)</vt:lpstr>
      <vt:lpstr>두줄3단바형(연결형)</vt:lpstr>
      <vt:lpstr>무단금지바A형(독립형)</vt:lpstr>
      <vt:lpstr>무단금지바A형(연결형)</vt:lpstr>
      <vt:lpstr>무단금지바B형(독립형)</vt:lpstr>
      <vt:lpstr>무단금지바B형(연결형)</vt:lpstr>
      <vt:lpstr>무지바형(독립형)</vt:lpstr>
      <vt:lpstr>무지바형(연결형)</vt:lpstr>
      <vt:lpstr>휀스형(독립형)</vt:lpstr>
      <vt:lpstr>휀스형(연결형)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2020-03-02T02:46:28Z</dcterms:modified>
</cp:coreProperties>
</file>